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 tabRatio="716"/>
  </bookViews>
  <sheets>
    <sheet name="Záradék" sheetId="1" r:id="rId1"/>
    <sheet name="Összesítő" sheetId="2" r:id="rId2"/>
    <sheet name="Irtás, föld- és sziklamunka" sheetId="3" r:id="rId3"/>
    <sheet name="Vakolás és rabicolás" sheetId="4" r:id="rId4"/>
    <sheet name="Hideg- és melegburkolatok készí" sheetId="5" r:id="rId5"/>
    <sheet name="Fa- és műanyag szerkezet elhely" sheetId="6" r:id="rId6"/>
    <sheet name="Felületképzés" sheetId="7" r:id="rId7"/>
    <sheet name="Szigetelés" sheetId="8" r:id="rId8"/>
    <sheet name="Elektromosenergia-ellátás, vill" sheetId="9" r:id="rId9"/>
    <sheet name="Épületgépészet Új épület 2.em." sheetId="10" r:id="rId10"/>
    <sheet name="Épületgépészet Régi ép. 1-3.em." sheetId="11" r:id="rId11"/>
  </sheets>
  <calcPr calcId="145621"/>
</workbook>
</file>

<file path=xl/calcChain.xml><?xml version="1.0" encoding="utf-8"?>
<calcChain xmlns="http://schemas.openxmlformats.org/spreadsheetml/2006/main">
  <c r="I115" i="11" l="1"/>
  <c r="H115" i="11"/>
  <c r="I113" i="11"/>
  <c r="H113" i="11"/>
  <c r="I112" i="11"/>
  <c r="H112" i="11"/>
  <c r="I110" i="11"/>
  <c r="H110" i="11"/>
  <c r="I109" i="11"/>
  <c r="H109" i="11"/>
  <c r="I108" i="11"/>
  <c r="H108" i="11"/>
  <c r="I107" i="11"/>
  <c r="H107" i="11"/>
  <c r="I106" i="11"/>
  <c r="H106" i="11"/>
  <c r="I105" i="11"/>
  <c r="H105" i="11"/>
  <c r="I104" i="11"/>
  <c r="H104" i="11"/>
  <c r="I103" i="11"/>
  <c r="H103" i="11"/>
  <c r="I101" i="11"/>
  <c r="H101" i="11"/>
  <c r="I99" i="11"/>
  <c r="H99" i="11"/>
  <c r="I98" i="11"/>
  <c r="H98" i="11"/>
  <c r="I97" i="11"/>
  <c r="H97" i="11"/>
  <c r="I96" i="11"/>
  <c r="H96" i="11"/>
  <c r="I94" i="11"/>
  <c r="H94" i="11"/>
  <c r="I93" i="11"/>
  <c r="H93" i="11"/>
  <c r="I92" i="11"/>
  <c r="H92" i="11"/>
  <c r="I90" i="11"/>
  <c r="H90" i="11"/>
  <c r="I88" i="11"/>
  <c r="H88" i="11"/>
  <c r="I87" i="11"/>
  <c r="H87" i="11"/>
  <c r="I86" i="11"/>
  <c r="H86" i="11"/>
  <c r="I85" i="11"/>
  <c r="H85" i="11"/>
  <c r="I84" i="11"/>
  <c r="H84" i="11"/>
  <c r="I83" i="11"/>
  <c r="H83" i="11"/>
  <c r="I81" i="11"/>
  <c r="H81" i="11"/>
  <c r="I80" i="11"/>
  <c r="H80" i="11"/>
  <c r="I79" i="11"/>
  <c r="H79" i="11"/>
  <c r="I77" i="11"/>
  <c r="H77" i="11"/>
  <c r="I75" i="11"/>
  <c r="H75" i="11"/>
  <c r="I73" i="11"/>
  <c r="H73" i="11"/>
  <c r="I71" i="11"/>
  <c r="H71" i="11"/>
  <c r="I69" i="11"/>
  <c r="H69" i="11"/>
  <c r="I68" i="11"/>
  <c r="H68" i="11"/>
  <c r="I67" i="11"/>
  <c r="H67" i="11"/>
  <c r="I66" i="11"/>
  <c r="H66" i="11"/>
  <c r="I65" i="11"/>
  <c r="H65" i="11"/>
  <c r="I64" i="11"/>
  <c r="H64" i="11"/>
  <c r="I57" i="11"/>
  <c r="H57" i="11"/>
  <c r="I55" i="11"/>
  <c r="H55" i="11"/>
  <c r="I53" i="11"/>
  <c r="H53" i="11"/>
  <c r="I51" i="11"/>
  <c r="H51" i="11"/>
  <c r="I50" i="11"/>
  <c r="H50" i="11"/>
  <c r="I49" i="11"/>
  <c r="H49" i="11"/>
  <c r="I48" i="11"/>
  <c r="H48" i="11"/>
  <c r="I47" i="11"/>
  <c r="H47" i="11"/>
  <c r="I46" i="11"/>
  <c r="H46" i="11"/>
  <c r="I45" i="11"/>
  <c r="H45" i="11"/>
  <c r="H60" i="11" s="1"/>
  <c r="D7" i="11" s="1"/>
  <c r="I40" i="11"/>
  <c r="H40" i="11"/>
  <c r="I39" i="11"/>
  <c r="H39" i="11"/>
  <c r="I38" i="11"/>
  <c r="H38" i="11"/>
  <c r="I37" i="11"/>
  <c r="I41" i="11" s="1"/>
  <c r="E6" i="11" s="1"/>
  <c r="H37" i="11"/>
  <c r="H41" i="11" s="1"/>
  <c r="D6" i="11" s="1"/>
  <c r="I32" i="11"/>
  <c r="H32" i="11"/>
  <c r="I31" i="11"/>
  <c r="H31" i="11"/>
  <c r="H33" i="11" s="1"/>
  <c r="D5" i="11" s="1"/>
  <c r="I26" i="11"/>
  <c r="I27" i="11" s="1"/>
  <c r="E4" i="11" s="1"/>
  <c r="H26" i="11"/>
  <c r="H27" i="11" s="1"/>
  <c r="D4" i="11" s="1"/>
  <c r="I21" i="11"/>
  <c r="H21" i="11"/>
  <c r="I20" i="11"/>
  <c r="I22" i="11" s="1"/>
  <c r="E3" i="11" s="1"/>
  <c r="H20" i="11"/>
  <c r="H22" i="11" s="1"/>
  <c r="D3" i="11" s="1"/>
  <c r="I15" i="11"/>
  <c r="H15" i="11"/>
  <c r="I14" i="11"/>
  <c r="I16" i="11" s="1"/>
  <c r="E2" i="11" s="1"/>
  <c r="H14" i="11"/>
  <c r="H16" i="11" s="1"/>
  <c r="D2" i="11" s="1"/>
  <c r="I115" i="10"/>
  <c r="H115" i="10"/>
  <c r="I113" i="10"/>
  <c r="H113" i="10"/>
  <c r="I112" i="10"/>
  <c r="H112" i="10"/>
  <c r="I110" i="10"/>
  <c r="H110" i="10"/>
  <c r="I109" i="10"/>
  <c r="H109" i="10"/>
  <c r="I108" i="10"/>
  <c r="H108" i="10"/>
  <c r="I107" i="10"/>
  <c r="H107" i="10"/>
  <c r="I106" i="10"/>
  <c r="H106" i="10"/>
  <c r="I105" i="10"/>
  <c r="H105" i="10"/>
  <c r="I104" i="10"/>
  <c r="H104" i="10"/>
  <c r="I103" i="10"/>
  <c r="H103" i="10"/>
  <c r="I101" i="10"/>
  <c r="H101" i="10"/>
  <c r="I99" i="10"/>
  <c r="H99" i="10"/>
  <c r="I98" i="10"/>
  <c r="H98" i="10"/>
  <c r="I97" i="10"/>
  <c r="H97" i="10"/>
  <c r="I96" i="10"/>
  <c r="H96" i="10"/>
  <c r="I94" i="10"/>
  <c r="H94" i="10"/>
  <c r="I93" i="10"/>
  <c r="H93" i="10"/>
  <c r="I92" i="10"/>
  <c r="H92" i="10"/>
  <c r="I90" i="10"/>
  <c r="H90" i="10"/>
  <c r="I88" i="10"/>
  <c r="H88" i="10"/>
  <c r="I87" i="10"/>
  <c r="H87" i="10"/>
  <c r="I86" i="10"/>
  <c r="H86" i="10"/>
  <c r="I85" i="10"/>
  <c r="H85" i="10"/>
  <c r="I84" i="10"/>
  <c r="H84" i="10"/>
  <c r="I83" i="10"/>
  <c r="H83" i="10"/>
  <c r="I81" i="10"/>
  <c r="H81" i="10"/>
  <c r="I80" i="10"/>
  <c r="H80" i="10"/>
  <c r="I79" i="10"/>
  <c r="H79" i="10"/>
  <c r="I77" i="10"/>
  <c r="H77" i="10"/>
  <c r="I75" i="10"/>
  <c r="H75" i="10"/>
  <c r="I73" i="10"/>
  <c r="H73" i="10"/>
  <c r="I71" i="10"/>
  <c r="H71" i="10"/>
  <c r="I69" i="10"/>
  <c r="H69" i="10"/>
  <c r="I68" i="10"/>
  <c r="H68" i="10"/>
  <c r="I67" i="10"/>
  <c r="H67" i="10"/>
  <c r="I66" i="10"/>
  <c r="H66" i="10"/>
  <c r="I65" i="10"/>
  <c r="H65" i="10"/>
  <c r="I64" i="10"/>
  <c r="I116" i="10" s="1"/>
  <c r="E8" i="10" s="1"/>
  <c r="H64" i="10"/>
  <c r="H116" i="10" s="1"/>
  <c r="D8" i="10" s="1"/>
  <c r="I57" i="10"/>
  <c r="H57" i="10"/>
  <c r="I55" i="10"/>
  <c r="H55" i="10"/>
  <c r="I53" i="10"/>
  <c r="H53" i="10"/>
  <c r="I51" i="10"/>
  <c r="H51" i="10"/>
  <c r="I50" i="10"/>
  <c r="H50" i="10"/>
  <c r="I49" i="10"/>
  <c r="H49" i="10"/>
  <c r="I48" i="10"/>
  <c r="H48" i="10"/>
  <c r="I47" i="10"/>
  <c r="H47" i="10"/>
  <c r="I46" i="10"/>
  <c r="H46" i="10"/>
  <c r="I45" i="10"/>
  <c r="H45" i="10"/>
  <c r="I40" i="10"/>
  <c r="H40" i="10"/>
  <c r="I39" i="10"/>
  <c r="H39" i="10"/>
  <c r="I38" i="10"/>
  <c r="H38" i="10"/>
  <c r="I37" i="10"/>
  <c r="H37" i="10"/>
  <c r="H41" i="10" s="1"/>
  <c r="D6" i="10" s="1"/>
  <c r="I32" i="10"/>
  <c r="H32" i="10"/>
  <c r="I31" i="10"/>
  <c r="H31" i="10"/>
  <c r="H33" i="10" s="1"/>
  <c r="D5" i="10" s="1"/>
  <c r="I26" i="10"/>
  <c r="I27" i="10" s="1"/>
  <c r="E4" i="10" s="1"/>
  <c r="H26" i="10"/>
  <c r="H27" i="10" s="1"/>
  <c r="D4" i="10" s="1"/>
  <c r="I21" i="10"/>
  <c r="H21" i="10"/>
  <c r="I20" i="10"/>
  <c r="H20" i="10"/>
  <c r="H22" i="10" s="1"/>
  <c r="D3" i="10" s="1"/>
  <c r="I15" i="10"/>
  <c r="H15" i="10"/>
  <c r="I14" i="10"/>
  <c r="I16" i="10" s="1"/>
  <c r="E2" i="10" s="1"/>
  <c r="H14" i="10"/>
  <c r="H16" i="10" s="1"/>
  <c r="D2" i="10" s="1"/>
  <c r="I10" i="9"/>
  <c r="H10" i="9"/>
  <c r="I8" i="9"/>
  <c r="H8" i="9"/>
  <c r="I6" i="9"/>
  <c r="H6" i="9"/>
  <c r="I4" i="9"/>
  <c r="H4" i="9"/>
  <c r="I2" i="9"/>
  <c r="I12" i="9" s="1"/>
  <c r="C8" i="2" s="1"/>
  <c r="H2" i="9"/>
  <c r="H12" i="9" s="1"/>
  <c r="B8" i="2" s="1"/>
  <c r="I8" i="8"/>
  <c r="H8" i="8"/>
  <c r="I5" i="8"/>
  <c r="H5" i="8"/>
  <c r="I2" i="8"/>
  <c r="H2" i="8"/>
  <c r="I22" i="7"/>
  <c r="H22" i="7"/>
  <c r="I20" i="7"/>
  <c r="H20" i="7"/>
  <c r="I18" i="7"/>
  <c r="H18" i="7"/>
  <c r="I16" i="7"/>
  <c r="H16" i="7"/>
  <c r="I14" i="7"/>
  <c r="H14" i="7"/>
  <c r="I12" i="7"/>
  <c r="H12" i="7"/>
  <c r="I10" i="7"/>
  <c r="H10" i="7"/>
  <c r="I8" i="7"/>
  <c r="H8" i="7"/>
  <c r="I6" i="7"/>
  <c r="H6" i="7"/>
  <c r="I4" i="7"/>
  <c r="H4" i="7"/>
  <c r="I2" i="7"/>
  <c r="I24" i="7" s="1"/>
  <c r="C6" i="2" s="1"/>
  <c r="H2" i="7"/>
  <c r="H24" i="7" s="1"/>
  <c r="B6" i="2" s="1"/>
  <c r="I12" i="6"/>
  <c r="H12" i="6"/>
  <c r="I10" i="6"/>
  <c r="H10" i="6"/>
  <c r="I8" i="6"/>
  <c r="H8" i="6"/>
  <c r="I6" i="6"/>
  <c r="H6" i="6"/>
  <c r="I4" i="6"/>
  <c r="H4" i="6"/>
  <c r="I2" i="6"/>
  <c r="I14" i="6" s="1"/>
  <c r="C5" i="2" s="1"/>
  <c r="H2" i="6"/>
  <c r="H14" i="6" s="1"/>
  <c r="B5" i="2" s="1"/>
  <c r="I15" i="5"/>
  <c r="H15" i="5"/>
  <c r="I12" i="5"/>
  <c r="H12" i="5"/>
  <c r="I10" i="5"/>
  <c r="H10" i="5"/>
  <c r="I8" i="5"/>
  <c r="H8" i="5"/>
  <c r="I6" i="5"/>
  <c r="H6" i="5"/>
  <c r="H4" i="5"/>
  <c r="D4" i="5"/>
  <c r="I4" i="5" s="1"/>
  <c r="I2" i="5"/>
  <c r="I17" i="5" s="1"/>
  <c r="C4" i="2" s="1"/>
  <c r="D2" i="5"/>
  <c r="H2" i="5" s="1"/>
  <c r="H17" i="5" s="1"/>
  <c r="B4" i="2" s="1"/>
  <c r="I6" i="4"/>
  <c r="H6" i="4"/>
  <c r="I4" i="4"/>
  <c r="H4" i="4"/>
  <c r="I2" i="4"/>
  <c r="I8" i="4" s="1"/>
  <c r="C3" i="2" s="1"/>
  <c r="H2" i="4"/>
  <c r="H8" i="4" s="1"/>
  <c r="B3" i="2" s="1"/>
  <c r="I4" i="3"/>
  <c r="H4" i="3"/>
  <c r="I2" i="3"/>
  <c r="I6" i="3" s="1"/>
  <c r="C2" i="2" s="1"/>
  <c r="H2" i="3"/>
  <c r="H6" i="3" s="1"/>
  <c r="B2" i="2" s="1"/>
  <c r="H116" i="11" l="1"/>
  <c r="D8" i="11" s="1"/>
  <c r="D9" i="11" s="1"/>
  <c r="B10" i="2" s="1"/>
  <c r="I116" i="11"/>
  <c r="E8" i="11" s="1"/>
  <c r="I60" i="11"/>
  <c r="E7" i="11" s="1"/>
  <c r="I33" i="11"/>
  <c r="E5" i="11" s="1"/>
  <c r="I60" i="10"/>
  <c r="E7" i="10" s="1"/>
  <c r="H60" i="10"/>
  <c r="D7" i="10" s="1"/>
  <c r="D9" i="10" s="1"/>
  <c r="B9" i="2" s="1"/>
  <c r="I41" i="10"/>
  <c r="E6" i="10" s="1"/>
  <c r="I33" i="10"/>
  <c r="E5" i="10" s="1"/>
  <c r="I22" i="10"/>
  <c r="E3" i="10" s="1"/>
  <c r="H11" i="8"/>
  <c r="B7" i="2" s="1"/>
  <c r="I11" i="8"/>
  <c r="C7" i="2" s="1"/>
  <c r="E9" i="11" l="1"/>
  <c r="C10" i="2" s="1"/>
  <c r="E9" i="10"/>
  <c r="C9" i="2" s="1"/>
  <c r="B11" i="2"/>
  <c r="C24" i="1" s="1"/>
  <c r="C25" i="1" s="1"/>
  <c r="C11" i="2" l="1"/>
  <c r="D24" i="1" s="1"/>
  <c r="D25" i="1" s="1"/>
  <c r="C26" i="1" l="1"/>
  <c r="C27" i="1" s="1"/>
  <c r="C28" i="1" s="1"/>
</calcChain>
</file>

<file path=xl/sharedStrings.xml><?xml version="1.0" encoding="utf-8"?>
<sst xmlns="http://schemas.openxmlformats.org/spreadsheetml/2006/main" count="790" uniqueCount="272">
  <si>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</si>
  <si>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</si>
  <si>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</si>
  <si>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</si>
  <si>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Debrecen, Hatvani István Általános Iskola                                     </t>
  </si>
  <si>
    <t>vizesblokkok építészeti, épületgépészeti és villamossági felújítása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</si>
  <si>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</si>
  <si>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</si>
  <si>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</si>
  <si>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</si>
  <si>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</si>
  <si>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</si>
  <si>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</si>
  <si>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</si>
  <si>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</si>
  <si>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</si>
  <si>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</si>
  <si>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</si>
  <si>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</si>
  <si>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</si>
  <si>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Irtás, föld- és sziklamunka</t>
  </si>
  <si>
    <t>Vakolás és rabicolás</t>
  </si>
  <si>
    <t>Hideg- és melegburkolatok készítése, aljzat előkészítés</t>
  </si>
  <si>
    <t>Fa- és műanyag szerkezet elhelyezése</t>
  </si>
  <si>
    <t>Felületképzés</t>
  </si>
  <si>
    <t>Szigetelés</t>
  </si>
  <si>
    <t>Elektromosenergia-ellátás, villanyszerelés</t>
  </si>
  <si>
    <t>Épületgépészet Új épület 2.em.</t>
  </si>
  <si>
    <t>Épületgépészet Régi ép. 1-3.em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</si>
  <si>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</si>
  <si>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</si>
  <si>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</si>
  <si>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</si>
  <si>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</si>
  <si>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</si>
  <si>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</si>
  <si>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</si>
  <si>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</si>
  <si>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</si>
  <si>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21-011-11.3</t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</si>
  <si>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</si>
  <si>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db</t>
  </si>
  <si>
    <t>21-011-12</t>
  </si>
  <si>
    <t>Munkahelyi depóniából építési törmelék konténerbe rakása,  kézi erővel, önálló munka esetén elszámolva, konténer szállítás nélkül</t>
  </si>
  <si>
    <t>m3</t>
  </si>
  <si>
    <t>Munkanem összesen:</t>
  </si>
  <si>
    <t>36-002-1</t>
  </si>
  <si>
    <t>Felület portalanítása, előnedvesítése porlasztott vízsugárral, vakolás előtt</t>
  </si>
  <si>
    <t>m2</t>
  </si>
  <si>
    <t>36-002-3-0414951</t>
  </si>
  <si>
    <t>Mélyalapozók, vakolatszilárdítók felhordása, kézi erővel LB-Knauf Tiefengrund mélyalapozó, felületelőkészítő alapozó, Cikkszám: K00859515</t>
  </si>
  <si>
    <t>36-090-1.1.2-0550040</t>
  </si>
  <si>
    <t>Vakolatjavítás oldalfalon, tégla-, beton-, kőfelületen vagy építőlemezen, a meglazult, sérült vakolat előzetes leverésével, hiánypótlás 5-25% között Hvb8-mc, beltéri, vakoló cementes mészhabarcs mészpéppel</t>
  </si>
  <si>
    <t>42-000-2.1</t>
  </si>
  <si>
    <t>Lapburkolatok bontása padlón és oldalfalon</t>
  </si>
  <si>
    <t>42-011-1.1.1.3.1-0313451</t>
  </si>
  <si>
    <t>Fal-, pillér és oszlopburkolat hordozószerkezetének felületelőkészítése beltérben, tégla, beton és vakolt alapfelületen, simító felületkiegyenlítés készítése, 5 mm átlagos rétegvastagságban MAPEI Nivoplan kiegyenlítőhabarcs, szürke</t>
  </si>
  <si>
    <t>42-011-2.1.1.4.1-0313032</t>
  </si>
  <si>
    <t>Padlóburkolat hordozószerkezetének felületelőkészítése beltérben, beton alapfelületen önterülő felületkiegyenlítés készítése 5 mm átlagos rétegvastagságban MAPEI Ultraplan Renovation önterülő aljzatkiegyenlítő</t>
  </si>
  <si>
    <t>42-012-1.1.1.2.1.1-0313116</t>
  </si>
  <si>
    <t>Fal-, pillér-, oszlopburkolat készítése beltérben, tégla, beton, vakolt alapfelületen, gres, kőporcelán lappal, kötésben vagy hálósan MAPEI Keraflex cementkötésű ragasztóhabarcs, szürke</t>
  </si>
  <si>
    <t>42-022-1.1.1.2.1.1-0313116</t>
  </si>
  <si>
    <t>Padlóburkolat készítése, beltérben, tégla, beton, vakolt alapfelületen, gres, kőporcelán lappal, kötésben vagy hálósan, MAPEI Keraflex cementkötésű ragasztóhabarcs, szürke</t>
  </si>
  <si>
    <t>42-071-4-0150612</t>
  </si>
  <si>
    <t xml:space="preserve">Kiegészítő profil elhelyezése falburkolatok külső sarkainak védelmére szimmetrikus, asszimmetrikus kialakítással, műanyagból, szinterezett alumíniumból,eloxált alumíniumból, fényes, matt, szálcsiszolt alumíniumból,vagy fényes és szálcsiszolt rozsdamentes </t>
  </si>
  <si>
    <t>m</t>
  </si>
  <si>
    <t>acélból,3-15 mm vastagsági mérettel Schlüter-JOLLY-P 2,5m, "L" PVC élvédő prof.  H=8mm, fehér Rendelési szám: W80</t>
  </si>
  <si>
    <t>42-073-1.1-0313175</t>
  </si>
  <si>
    <t>Dilatációs és csatlakozó fuga kitöltése, szilikon alapú elasztikus tömítő anyaggal, 5 mm szélesség- és mélységben MAPEI Mapesil AC oldószermentes, ecetsavas, penészedésálló szilikon hézagkitöltőanyag</t>
  </si>
  <si>
    <t>44-000-1.1</t>
  </si>
  <si>
    <t>Fa vagy műanyag nyílászáró szerkezetek bontása</t>
  </si>
  <si>
    <t>44-001-1.1.1.1-0131032</t>
  </si>
  <si>
    <t>Fa beltéri nyílászárók elhelyezése tele lemezelt, egyszárnyú, MDF tokkal, 75x210 cm - 100x210 cm</t>
  </si>
  <si>
    <t>44-030-2.2-0122182</t>
  </si>
  <si>
    <t>Szerelt jellegű WC-kabinrendszer készítése kompletten, lábakkal, zárral, foglaltságjelzővel, kettes kabin, 180 cm széles előlap 2 ajtóval, 120 cm széles válaszfallal kétoldalt laminált bútorlapból</t>
  </si>
  <si>
    <t>44-030-2.3-0122192</t>
  </si>
  <si>
    <t>Szerelt jellegű WC-kabinrendszer készítése kompletten, lábakkal, zárral, foglaltságjelzővel, hármas kabin, 270 cm széles előlap 3 ajtóval, 2 db 120 cm széles válaszfallal kétoldalt laminált bútorlapból</t>
  </si>
  <si>
    <t>44-090-11.10-0213064</t>
  </si>
  <si>
    <t>Ajtószerelvények pótlása, cseréje, beltéri kilincs és cím vagy rozetta HOPPE beltéri kilincs és cím, F2</t>
  </si>
  <si>
    <t>pár</t>
  </si>
  <si>
    <t>44-090-11.17-0213117</t>
  </si>
  <si>
    <t>Ajtószerelvények pótlása, cseréje, ajtózár kilinccsel, címmel, cilinderbetéttel és kulccsal Beltéri bevésőzár</t>
  </si>
  <si>
    <t>készlet</t>
  </si>
  <si>
    <t>47-000-1.3.1.1</t>
  </si>
  <si>
    <t>Belső festéseknél felület előkészítése, részmunkák; vizes diszperziós falfesték lekaparása, bármilyen padozatú helységben, tagolatlan felületen</t>
  </si>
  <si>
    <t>47-000-1.4.2.1.1</t>
  </si>
  <si>
    <t>Belső festéseknél felület előkészítése, részmunkák; régi olajfesték eltávolítása falfelületről, lemaratással, bármilyen padozatú helyiségben, tagolatlan felületen</t>
  </si>
  <si>
    <t>47-000-1.21.7.1.1-0419501</t>
  </si>
  <si>
    <t>Belső festéseknél felület előkészítése, részmunkák; glettelés, gipszes glettel, vakolt felületen, tagolatlan felületen POLI-FARBE Glettgipsz 0-6 beltéri glettanyag, fehér</t>
  </si>
  <si>
    <t>47-000-4.1.5</t>
  </si>
  <si>
    <t>Acélfelületek mázolásának előkészítő és részmunkái; régi olajfesték eltávolítása kaparással (raskettázás), cső és regisztercső felületről (80 NÁ-ig), függesztő és tartóvasakról, mosdó állványzatról</t>
  </si>
  <si>
    <t>47-000-4.4.5.1-0120509</t>
  </si>
  <si>
    <t>Acélfelületek mázolásának előkészítő és részmunkái; kézi rozsdamentesítés, cső és regisztercső felületén, (80 NÁ-ig), függesztő és tartószerkezeten, állványzaton, könnyű rozsdásodás esetén Supralux lakkbenzin higító, EAN: 5992454205023</t>
  </si>
  <si>
    <t>47-010-1.1.1-0419506</t>
  </si>
  <si>
    <t>Normál nem egyenletes nedvszívóképességű ásványi falfelületek alapozása, felületmegerősítése, vizes-diszperziós akril bázisú alapozóval, tagolatlan felületen POLI-FARBE Inntaler diszperziós mélyalapzó</t>
  </si>
  <si>
    <t>47-011-15.1.1.1-0151171</t>
  </si>
  <si>
    <t>Diszperziós festés műanyag bázisú vizes-diszperziós fehér vagy gyárilag színezett festékkel, új vagy régi lekapart, előkészített alapfelületen, vakolaton, két rétegben, tagolatlan sima felületen Héra diszperziós belső falfesték, fehér, EAN: 5995061999118</t>
  </si>
  <si>
    <t>47-021-11.4</t>
  </si>
  <si>
    <t>Acélfelületek előkezelése, festéshez műhelyalapozóval, cső és regisztercső felületén 80 NÁ-ig, függesztőn és tartón, állványzaton</t>
  </si>
  <si>
    <t>47-021-12.4.1-0131033</t>
  </si>
  <si>
    <t>Korróziógátló alapozás cső és regisztercső felületén (NÁ 80-ig), függesztőn és tartóvason, sormosdó állványzaton, műgyanta kötőanyagú, oldószertartalmú festékkel Supralux Koralkyd korroziógátló alapozó, fehér, EAN: 5992459501144</t>
  </si>
  <si>
    <t>47-021-21.4.1-0130701</t>
  </si>
  <si>
    <t>Acélfelületek közbenső festése cső és regisztercső felületén (NÁ 80-ig), függesztőn és tartóvason, sormosdó állványzaton műgyanta kötőanyagú, oldószeres festékkel Trinát alapozófesték, fehér 100, EAN: 5995061117031</t>
  </si>
  <si>
    <t>47-021-31.4.1-0130361</t>
  </si>
  <si>
    <t>Acélfelületek átvonó festése cső és regisztercső felületén (NÁ 80-ig), függesztőn és tartóvason, sormosdó állványzaton műgyanta kötőanyagú, oldószeres festékkel Trinát magasfényű zománcfesték, fehér 100, EAN: 5995061119042</t>
  </si>
  <si>
    <t>48-014-4.4-0313001</t>
  </si>
  <si>
    <t>Üzemi-használati víz elleni, víznyomásnak nem kitett helyzetű, kerámia vagy GRES lapburkolat alatti függőleges falszigetelés bevonatszigeteléssel, két rétegben, minimum 2,0 mm száraz rétegvastagságú kétkomponensű szigetelőhabarccsal, glettvassal vagy</t>
  </si>
  <si>
    <t>simítóval felhordva MAPEI Mapelastic kétkomponensű, cementkötésű, kenhető vízszigetelő habarcs</t>
  </si>
  <si>
    <t>48-014-7.4-0313001</t>
  </si>
  <si>
    <t>Üzemi-használati víz elleni, víznyomásnak nem kitett helyzetű, kerámia vagy GRES lapburkolat alatti padlószigetelés bevonatszigeteléssel, két rétegben, minimum 2,0 mm száraz rétegvastagságú kétkomponensű szigetelőhabarccsal,glettvassal vagy simítóval</t>
  </si>
  <si>
    <t>felhordva MAPEI Mapelastic kétkomponensű, cementkötésű, kenhető vízszigetelő habarcs</t>
  </si>
  <si>
    <t>48-014-19-0313601</t>
  </si>
  <si>
    <t>Üzemi-használati víz elleni szigetelés  dilatációjának kialakítása bevonatszigetelésnél 10 mm-nél  kisebb mozgáskülönbség esetén, minimum 8 cm széles  rugalmas résáthidaló szalaggal, egy rétegben, szigetelőhabarcs illetve "folyékony fólia" (rugalmas</t>
  </si>
  <si>
    <t>műanyagdiszperzió) bevonatszigetelésnél, a dilatáció mentén minimum 2,0 mm vastagságban felhordott 30-30 cm széles rugalmas szigetelőhabarcs sávok rétegei közé beágyazva MAPEI Mapeband szövet szalag</t>
  </si>
  <si>
    <t>71-000-1.6</t>
  </si>
  <si>
    <t>Meglévő lámpatestek, szerelvények, dobozok, kábelcsatornák, védőcsövek és kábelek bontása</t>
  </si>
  <si>
    <t>klt</t>
  </si>
  <si>
    <t>71-005-2.53.2-0230002</t>
  </si>
  <si>
    <t>Összeépíthető világítási  és telekommunikációs szerelvények elemei; lebontott kapcsoló/nyomó/csatlakozó betét visszahelyezése fedéllel (keret nélkül), kétpólusú</t>
  </si>
  <si>
    <t>71-005-2.63.1.1-0230014</t>
  </si>
  <si>
    <t>Összeépíthető világítási  és telekommunikációs szerelvények elemei; lebontott csatlakozóaljzat (dugaszolóaljzat) visszahelyezése, földelt, egyes</t>
  </si>
  <si>
    <t>71-005-2.98.1.1-0230038</t>
  </si>
  <si>
    <t>Összeépíthető világítási  és telekommunikációs szerelvények elemei; lebontott keret visszahelyezése, egyes keret, vízszintes</t>
  </si>
  <si>
    <t>71-010-2.7-0146068</t>
  </si>
  <si>
    <t>Felületre szerelt lebontott lámpatest visszahelyezése előre elkészített tartószerkezetre, zárt</t>
  </si>
  <si>
    <t>Munkanem száma és megnevezése</t>
  </si>
  <si>
    <t>21 Irtás, föld- és sziklamunka</t>
  </si>
  <si>
    <t>31 Helyszíni beton és vasbeton munka</t>
  </si>
  <si>
    <t>33 Falazás és egyéb kőművesmunka</t>
  </si>
  <si>
    <t>47 Felületképzés</t>
  </si>
  <si>
    <t>54 Közműcsővezetékek és -szerelvények szerelése</t>
  </si>
  <si>
    <t>81 Épületgépészeti csővezeték szerelése</t>
  </si>
  <si>
    <t>82 Épületgépészeti szerelvények és berendezések szerelése</t>
  </si>
  <si>
    <t>Munkanemek összesen:</t>
  </si>
  <si>
    <t>21-011-11.2</t>
  </si>
  <si>
    <r>
      <t>Építési törmelék konténeres elszállítása, lerakása, lerakóhelyi díjjal, 4,0 m</t>
    </r>
    <r>
      <rPr>
        <vertAlign val="superscript"/>
        <sz val="8"/>
        <color indexed="8"/>
        <rFont val="Times New Roman"/>
        <family val="1"/>
        <charset val="238"/>
      </rPr>
      <t>3</t>
    </r>
    <r>
      <rPr>
        <sz val="8"/>
        <color indexed="8"/>
        <rFont val="Times New Roman"/>
        <family val="1"/>
        <charset val="238"/>
      </rPr>
      <t>-es konténerbe</t>
    </r>
  </si>
  <si>
    <t>Munkahelyi depóniából építési törmelék konténerbe rakása, kézi erővel, önálló munka esetén elszámolva, konténer szállítás nélkül</t>
  </si>
  <si>
    <t>31-000-13.2</t>
  </si>
  <si>
    <t>Beton aljzatok, járdák bontása 10 cm vastagságig, kavicsbetonból, salakbetonból</t>
  </si>
  <si>
    <t>31-031-2.3.1</t>
  </si>
  <si>
    <t>Úsztatott vagy fűtési esztrich készítése, helyszínen kevert, cementbázisú esztrichből, C20 szilárdsági osztálynak megfelelően 6 cm vastagságban</t>
  </si>
  <si>
    <t>33-063-3.2.2</t>
  </si>
  <si>
    <t>Horonyvésés, téglafalban, 8,01-16,00 cm2 keresztmetszet között, helyreállítással</t>
  </si>
  <si>
    <t>47-021-31.4.1</t>
  </si>
  <si>
    <t>Fűtési vezetékek festése</t>
  </si>
  <si>
    <t>PVC csővezetékek festése</t>
  </si>
  <si>
    <t>54-016-6.1</t>
  </si>
  <si>
    <t>Fűtési és vízvezeték szakaszos és hálózati nyomáspróbája vízzel, 200 mm külső O-ig</t>
  </si>
  <si>
    <t>54-016-7.1</t>
  </si>
  <si>
    <t>Csővezetékek fertőtlenítése, DN 200 méretig</t>
  </si>
  <si>
    <t>54-016-7.1-0000001</t>
  </si>
  <si>
    <t>Vízmintavétel, jegyzőkönyv készítése</t>
  </si>
  <si>
    <t xml:space="preserve">db     </t>
  </si>
  <si>
    <t>54-016-7.1-0000002</t>
  </si>
  <si>
    <t>PVC csővezetékek víztartási vizsgálata,
jegyzőkönyv készítése</t>
  </si>
  <si>
    <t>81-000-1.1.0</t>
  </si>
  <si>
    <t>Közmű csatorna PVC csővezeték feltárása, szükéges bontási munkálatokkal</t>
  </si>
  <si>
    <t>klt.</t>
  </si>
  <si>
    <t>81-000-1.1.1</t>
  </si>
  <si>
    <t>Csővezetékek bontása, horganyzott vagy fekete acélcsövek tartószerkezetről, vagy padlócsatornából lángvágással, deponálással, DN 50 méretig</t>
  </si>
  <si>
    <t>81-000-1.5.1</t>
  </si>
  <si>
    <t>Csővezetékek bontása, ragasztott vagy gumigyűrűs tömítésű PVC csővezeték esetén, DN 25 - 50 között</t>
  </si>
  <si>
    <t>81-000-1.5.3</t>
  </si>
  <si>
    <t>Csővezetékek bontása, ragasztott vagy gumigyűrűs tömítésű PVC csővezeték esetén, DN 100 - 150 között</t>
  </si>
  <si>
    <t>81-000-1.6</t>
  </si>
  <si>
    <t>Csővezetékek bontása, vízvezeték elzárás és nyitás, javítási munkák előtt és után, légtelenítéssel</t>
  </si>
  <si>
    <t>81-000-1.7</t>
  </si>
  <si>
    <t>Vízvezeték leürítése javítási munkák megkezdése előtt</t>
  </si>
  <si>
    <t>81-002-3.2.1.2.1-0130981</t>
  </si>
  <si>
    <t>PVC lefolyóvezeték szerelése, tokos, gumigyűrűs kötésekkel, cső elhelyezése csőidomokkal, szakaszos tömörségi próbával, horonyba vagy padlócsatornába, DN 32 PIPELIFE PVC-U tokos</t>
  </si>
  <si>
    <t>lefolyócső 32x1,8x1000 mm, KAEM032/1M</t>
  </si>
  <si>
    <t>81-002-3.2.1.2.3-0131004</t>
  </si>
  <si>
    <t>PVC lefolyóvezeték szerelése, tokos, gumigyűrűs kötésekkel, cső elhelyezése csőidomokkal, szakaszos tömörségi próbával, horonyba vagy padlócsatornába, DN 50 PIPELIFE PVC-U tokos</t>
  </si>
  <si>
    <t>lefolyócső 50x1,8x2000 mm, KAEM050/2M</t>
  </si>
  <si>
    <t>81-002-3.2.1.2.6-0131007</t>
  </si>
  <si>
    <t>PVC lefolyóvezeték szerelése, tokos, gumigyűrűs kötésekkel, cső elhelyezése csőidomokkal, szakaszos tömörségi próbával, horonyba vagy padlócsatornába, DN 100 PIPELIFE PVC-U tokos</t>
  </si>
  <si>
    <t>lefolyócső 110x2,2x2000 mm, KAEM110/2M</t>
  </si>
  <si>
    <t>81-004-1.3.3.2.1.1.1-0370052</t>
  </si>
  <si>
    <t>Ivóvíz vezeték, Ötrétegű cső szerelése, PE-Xc/Alu/PE-Xc, PE-Xc/Al/PE-Xb, PE-Xb/Al/PE-Xb vagy PE-Xb/Al/PE anyagból, préselt vagy szorítógyűrűs csőkötésekkel, cső elhelyezése</t>
  </si>
  <si>
    <t>csőidomokkal, szakaszos nyomáspróbával, falhoronyba vagy padlószerkezetbe szerelve (horonyvésés külön tételben), DN 12-ig PIPELIFE RADOPRESS PEX-AL-PEX cső 16x2 mm/50m előszigetelt</t>
  </si>
  <si>
    <t>piros, RP16x2-50-IS-R</t>
  </si>
  <si>
    <t>82-000-3.1</t>
  </si>
  <si>
    <t>Vízellátás berendezési tárgyak leszerelése, szelepek, bekötőcsövek, könyökök, zsírfogók stb.</t>
  </si>
  <si>
    <t>82-000-3.2</t>
  </si>
  <si>
    <t>Vízellátás berendezési tárgyak leszerelése, falikutak, mosdók, kézmosók</t>
  </si>
  <si>
    <t>82-000-3.4</t>
  </si>
  <si>
    <t>Vízellátás berendezési tárgyak leszerelése, WC csésze tartozékokkal</t>
  </si>
  <si>
    <t>82-000-3.5</t>
  </si>
  <si>
    <t>Vízellátás berendezési tárgyak leszerelése, vizelde tartozékokkal</t>
  </si>
  <si>
    <t>82-000-3.11.4</t>
  </si>
  <si>
    <t>Vízellátás berendezési tárgyak leszerelése, Padlóösszefolyó elbontása alaptest + rács</t>
  </si>
  <si>
    <t>82-001-7.2.1-0110911</t>
  </si>
  <si>
    <t>Kétoldalon menetes vagy roppantógyűrűs szerelvény elhelyezése, külső vagy belső menettel, illetve hollandival csatlakoztatva DN 15 szelepek, csappantyúk (szabályzó, folytó-elzáró,</t>
  </si>
  <si>
    <t>beavatkozó) MOFÉM csempeszelep kék, 1/2", Kód: 164-0014-00</t>
  </si>
  <si>
    <t>82-001-7.2.2-0130598</t>
  </si>
  <si>
    <t>Kétoldalon menetes vagy roppantógyűrűs szerelvény elhelyezése, külső vagy belső menettel, illetve hollandival csatlakoztatva DN 15 gömbcsap, víz- és gázfőcsap MOFÉM AHA Univerzális</t>
  </si>
  <si>
    <t>gömbcsap 1/2" kb. menettel, toldattal, névleges méret 15 mm, sárgaréz, natúr, 16 bar, Kód: 113-0009-00</t>
  </si>
  <si>
    <t>82-001-7.3.2-0130610</t>
  </si>
  <si>
    <t>Kétoldalon menetes vagy roppantógyűrűs szerelvény elhelyezése, külső vagy belső menettel, illetve hollandival csatlakoztatva DN 20 gömbcsap, víz- és gázfőcsap MOFÉM AHA Univerzális</t>
  </si>
  <si>
    <t>gömbcsap 3/4" kb. menettel, toldattal, névleges méret 20 mm, sárgaréz, natúr, 16 bar, Kód: 113-0026-00</t>
  </si>
  <si>
    <t>82-001-16.2.3-0116052</t>
  </si>
  <si>
    <t>Fűtőtest szerelvény elhelyezése külső vagy belső menettel, illetve hollandival csatlakoztatva DN 15 visszatérő elzárószelep HERZ RL-1 típusú, egyenes kivitelű, visszatérő elzáró</t>
  </si>
  <si>
    <t>szelep, 1/2", Csz: 1.3723.41</t>
  </si>
  <si>
    <t>82-001-16.2.5-0116092</t>
  </si>
  <si>
    <t>Fűtőtest szerelvény elhelyezése külső vagy belső menettel, illetve hollandival csatlakoztatva DN 15 termosztatikus szelep, termosztatikus szelep szett HERZ TS-90 típusú, egyenes</t>
  </si>
  <si>
    <t>kivitelű termosztát szeleptest, 1/2", Csz: 1.7723.91</t>
  </si>
  <si>
    <t>82-001-16.6.2.2.3-0133066</t>
  </si>
  <si>
    <t>Radiátorkötések átalakítása során a helyiségek meglévő/megmaradó felületeinek védelme</t>
  </si>
  <si>
    <t>82-001-16.6.2.2.3-0133067</t>
  </si>
  <si>
    <t>Radiátorkötések átalakítási újonan beépítendő lapradiátorok, illetve radiátorszerelvények számára</t>
  </si>
  <si>
    <t>82-001-17.1.2-0116131</t>
  </si>
  <si>
    <t>Termosztatikus szelepfej felszerelése radiátorszelepre, hollandival csatlakoztatva HERZ termosztatikus szelepfej beépített érzékelővel, mechanikus elzárás nélkül, HERZ-TS</t>
  </si>
  <si>
    <t>szeleptesthez, fehér színű, Csz: 1.7260.06</t>
  </si>
  <si>
    <t>82-005-0</t>
  </si>
  <si>
    <t>Fűtőtestek átmosatása, udvarra történő ki-, és behordásával együtt</t>
  </si>
  <si>
    <t>82-005-1</t>
  </si>
  <si>
    <t>Fűtési vezeték elzárás és nyitás, javítási munkák előtt, rendszer leürítése</t>
  </si>
  <si>
    <t>82-005-2</t>
  </si>
  <si>
    <t>Fűtési vezeték elzárás és nyitás, javítási munkák után, rendszer feltöltése</t>
  </si>
  <si>
    <t>82-005-3</t>
  </si>
  <si>
    <t>Fűtési vezeték elzárás és nyitás, javítási munkák után, rendszer légtelenítése</t>
  </si>
  <si>
    <t>82-016-13.1</t>
  </si>
  <si>
    <t>Próbafűtés, radiátorok beszabályozása 23.260 W teljesítményig</t>
  </si>
  <si>
    <t>82-009-5.1-0112641</t>
  </si>
  <si>
    <t>Mosdó vagy mosómedence berendezés elhelyezése és bekötése, kifolyószelep, bűzelzáró és sarokszelep nélkül, falra szerelhető porcelán kivitelben (komplett) BÁZIS porcelán mosdó 60</t>
  </si>
  <si>
    <t>cm, 3 csaplyukkal, fúrt, 4196 71 01, fehér</t>
  </si>
  <si>
    <t>82-009-11.1.1.2-0110231</t>
  </si>
  <si>
    <t>WC csésze elhelyezése és bekötése, öblítőtartály, sarokszelep, WC ülőke, nyomógomb nélkül, porcelánból, alsókifolyású, mélyöblítésű kivitelben ALFÖLDI/BÁZIS porcelán mélyöblítésű</t>
  </si>
  <si>
    <t>WC csésze, 6 l hátsó kifolyású, fehér, Kód: 4031 00 01</t>
  </si>
  <si>
    <t>82-009-12.1-0117096</t>
  </si>
  <si>
    <t>WC-csésze kiegészítő szerelvényeinek elhelyezése, WC-ülőke Alföldi WC-ülőke, 8780 95 01, fehér</t>
  </si>
  <si>
    <t>82-009-13.1-0336861</t>
  </si>
  <si>
    <t>WC öblítőtartály felszerelése és bekötése, falsík elé szerelhető, műanyag Dömötör falsík előtti öblítőtartály, fehér</t>
  </si>
  <si>
    <t>82-009-15.1.1-0111525</t>
  </si>
  <si>
    <t>Vizelde vagy piszoár berendezés elhelyezése, öblítőszelep, sarokszelep és bűzelzáró nélkül, porcelán, falra szerelhető vizelde BÁZIS porcelán vizelde, felső bekötésű, 4332 00 01,</t>
  </si>
  <si>
    <t>fehér</t>
  </si>
  <si>
    <t>82-009-16.2.1-0110903</t>
  </si>
  <si>
    <t>Vizelde kiegészítő elemei, öblítőszelep, nyomógombos MOFÉM automata vizelde öblítőszelep, Kód: 166-0008-00</t>
  </si>
  <si>
    <t>82-009-16.5-0337795</t>
  </si>
  <si>
    <t>Vizelde kiegészítő elemei, vizelde elválasztó falpanel KOLO Nova Pro válaszfal a Nova Pro vizeldékhez, kerámia, 70 x 40 cm, Cikkszám: 60201000</t>
  </si>
  <si>
    <t>82-009-17.1-0110162</t>
  </si>
  <si>
    <t>Berendezési tárgyak szerelvényeinek felszerelése, sarokszelep szerelés MOFÉM sárgaréz sarokszelep 1/2"-3/8" sárgaréz, krómozott, 10 bar, Kód: 163-0006-00</t>
  </si>
  <si>
    <t>82-009-19.3.2-0318778</t>
  </si>
  <si>
    <t>Csaptelepek és szerelvényeinek felszerelése, mosdócsaptelepek, álló illetve süllyesztett mosdócsaptelep MOFÉM Junior Evo egykaros mosdócsaptelep, 5 l/perc Eco perlátorral, ECO</t>
  </si>
  <si>
    <t>kerámia vezérlő, forr. elleni véd.-mel, kr. leeresztőszeleppel, kód: 150-0058-00</t>
  </si>
  <si>
    <t>82-009-21.1-0135301</t>
  </si>
  <si>
    <t>Padló alatti illetve falba süllyeszthető bűzelzáró, padló alatti 1, 2, 3 ágú elhelyezése HL510NPr, Padlólefolyó DN40/50 vízszintes csatlakozóval, szigetelő karimával, "Primus"</t>
  </si>
  <si>
    <t>kiszáradás-védett vízbűzzárral, 123x123 mm műanyag rácstartóval, 115x115 mm nemesacél ráccsal, a csempézés idejére merevítő védőfedéllel. Terhelhetőség: 300kg</t>
  </si>
  <si>
    <t>82-009-31.2-0334792</t>
  </si>
  <si>
    <t>Vizes berendezési tárgyak bűzelzáróinak felszerelése, mosdóhoz, bidéhez VIEGA 5725 buraszifon mosdóhoz, műanyag, 5/4”x5/4”</t>
  </si>
  <si>
    <t>82-009-31.5-0334845</t>
  </si>
  <si>
    <t>Vizes berendezési tárgyak bűzelzáróinak felszerelése,vizelde csészéhez Viega búraszifon vizeldékhez, műanyag, 50 x 40, Csz.: 112 271</t>
  </si>
  <si>
    <t>82-012-61.1.1</t>
  </si>
  <si>
    <t xml:space="preserve">Fűtőtestek le- és visszaszerelése, hidegburkolás előtt illetve hidegburkolás után, öntöttvas radiátor, 10 tagig
</t>
  </si>
  <si>
    <t>82-016-1.1.6-0117011</t>
  </si>
  <si>
    <t>Piperetárgyak elhelyezése egy-három helyen felerősítve, ruha- és törölközőakasztó ALFÖLDI/BÁZIS porcelán fogas kétágú, csavarozható, fehér, Kód: 4645 00 01</t>
  </si>
  <si>
    <t>82-016-1.1.8-0115521</t>
  </si>
  <si>
    <t>Piperetárgyak elhelyezése egy-három helyen felerősítve, piperepolc ALFÖLDI/BÁZIS porcelán polc 60 cm, csavarozható, fehér, Kód: 4681 00 01</t>
  </si>
  <si>
    <t>82-016-1.1.9-0318742</t>
  </si>
  <si>
    <t>Piperetárgyak elhelyezése egy-három helyen felerősítve, WC-kefe tartóval MOFÉM Fiesta WC kefe fali tartóval, kód: 501-1080-00</t>
  </si>
  <si>
    <t>82-016-1.2.3-0110012</t>
  </si>
  <si>
    <t>Piperetárgyak elhelyezése négy vagy több helyen felerősítve, tükör, elektromos bekötés nélkül Fazettázott tükör világítás nélkül, 60x45 cm</t>
  </si>
  <si>
    <t>82-016-2.1-0221001</t>
  </si>
  <si>
    <t>Adagoló (szappan, tusfürdő, fertőtlenítő, kézkrém, illatosító) és tartozékainak elhelyezése, falra szerelt kivitelben TORK S-1 fém, fehér színű folyékonyszappan adagoló, Rendelési</t>
  </si>
  <si>
    <t>szám: B&amp;K 252040</t>
  </si>
  <si>
    <t>82-016-3.1-0221021</t>
  </si>
  <si>
    <t xml:space="preserve">Papíradagolók elhelyezése falra szerelt kivitelben,
Alföldi fali porcelán WC papír tartó </t>
  </si>
  <si>
    <t>82-016-4.3-0391771</t>
  </si>
  <si>
    <t>Hulladékgyűjtő elhelyezése pedálos, padlóra helyezett kivitelben Tork - Pedálos hulladékgyűjtő 5 liter, kerek, fehér, Típus: Tork (B3) - hulladékgyűjtő 5 l-es, műanyag, fehérCksz.:</t>
  </si>
  <si>
    <t>19-010-1.21.1</t>
  </si>
  <si>
    <t>Általános teendők befejezés szakaszában,Átadás - átvétel, jegyzőköny elkészítése</t>
  </si>
  <si>
    <t>1.1 Közvetlen önköltség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</si>
</sst>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10"/>
      <name val="Times New Roman CE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164" fontId="3" fillId="0" borderId="1" xfId="1" applyNumberFormat="1" applyFont="1" applyBorder="1" applyAlignment="1">
      <alignment vertical="top"/>
    </xf>
    <xf numFmtId="10" fontId="3" fillId="0" borderId="1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9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right" vertical="top" wrapText="1"/>
    </xf>
    <xf numFmtId="3" fontId="11" fillId="0" borderId="0" xfId="0" applyNumberFormat="1" applyFont="1"/>
    <xf numFmtId="0" fontId="11" fillId="0" borderId="0" xfId="0" applyFont="1"/>
    <xf numFmtId="0" fontId="11" fillId="0" borderId="4" xfId="0" applyFont="1" applyBorder="1" applyAlignment="1">
      <alignment horizontal="left" vertical="top" wrapText="1"/>
    </xf>
    <xf numFmtId="3" fontId="11" fillId="0" borderId="4" xfId="0" applyNumberFormat="1" applyFont="1" applyBorder="1" applyAlignment="1">
      <alignment horizontal="right" vertical="top" wrapText="1"/>
    </xf>
    <xf numFmtId="3" fontId="10" fillId="0" borderId="4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 vertical="top" wrapText="1"/>
    </xf>
    <xf numFmtId="0" fontId="11" fillId="0" borderId="4" xfId="0" applyFont="1" applyFill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11" fillId="0" borderId="4" xfId="0" applyFont="1" applyFill="1" applyBorder="1" applyAlignment="1">
      <alignment horizontal="left" vertical="top" wrapText="1"/>
    </xf>
    <xf numFmtId="3" fontId="11" fillId="0" borderId="4" xfId="0" applyNumberFormat="1" applyFont="1" applyFill="1" applyBorder="1" applyAlignment="1">
      <alignment horizontal="right" vertical="top" wrapText="1"/>
    </xf>
    <xf numFmtId="0" fontId="11" fillId="0" borderId="0" xfId="0" applyFont="1" applyFill="1"/>
    <xf numFmtId="3" fontId="11" fillId="0" borderId="0" xfId="0" applyNumberFormat="1" applyFont="1" applyFill="1"/>
    <xf numFmtId="0" fontId="14" fillId="0" borderId="4" xfId="0" applyFont="1" applyFill="1" applyBorder="1" applyAlignment="1">
      <alignment horizontal="left" vertical="top" wrapText="1"/>
    </xf>
    <xf numFmtId="3" fontId="0" fillId="0" borderId="0" xfId="0" applyNumberFormat="1"/>
    <xf numFmtId="0" fontId="3" fillId="0" borderId="3" xfId="0" applyFont="1" applyBorder="1" applyAlignment="1">
      <alignment vertical="top"/>
    </xf>
    <xf numFmtId="3" fontId="2" fillId="0" borderId="3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3" fillId="0" borderId="2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64" fontId="3" fillId="0" borderId="3" xfId="1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7" workbookViewId="0">
      <selection activeCell="B20" sqref="B20"/>
    </sheetView>
  </sheetViews>
  <sheetFormatPr defaultRowHeight="15.75" x14ac:dyDescent="0.25"/>
  <cols>
    <col min="1" max="1" width="43.28515625" style="2" customWidth="1"/>
    <col min="2" max="2" width="10.7109375" style="2" customWidth="1"/>
    <col min="3" max="4" width="15.7109375" style="2" customWidth="1"/>
    <col min="5" max="256" width="9.140625" style="2"/>
    <col min="257" max="257" width="43.28515625" style="2" customWidth="1"/>
    <col min="258" max="258" width="10.7109375" style="2" customWidth="1"/>
    <col min="259" max="260" width="15.7109375" style="2" customWidth="1"/>
    <col min="261" max="512" width="9.140625" style="2"/>
    <col min="513" max="513" width="43.28515625" style="2" customWidth="1"/>
    <col min="514" max="514" width="10.7109375" style="2" customWidth="1"/>
    <col min="515" max="516" width="15.7109375" style="2" customWidth="1"/>
    <col min="517" max="768" width="9.140625" style="2"/>
    <col min="769" max="769" width="43.285156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43.285156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43.285156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43.285156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43.285156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43.285156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43.285156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43.285156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43.285156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43.285156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43.285156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43.285156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43.285156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43.285156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43.285156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43.285156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43.285156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43.285156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43.285156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43.285156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43.285156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43.285156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43.285156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43.285156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43.285156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43.285156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43.285156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43.285156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43.285156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43.285156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43.285156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43.285156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43.285156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43.285156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43.285156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43.285156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43.285156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43.285156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43.285156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43.285156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43.285156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43.285156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43.285156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43.285156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43.285156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43.285156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43.285156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43.285156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43.285156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43.285156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43.285156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43.285156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43.285156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43.285156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43.285156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43.285156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43.285156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43.285156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43.285156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43.285156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43.285156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54"/>
      <c r="B1" s="47"/>
      <c r="C1" s="47"/>
      <c r="D1" s="47"/>
    </row>
    <row r="2" spans="1:4" s="1" customFormat="1" x14ac:dyDescent="0.25">
      <c r="A2" s="54"/>
      <c r="B2" s="47"/>
      <c r="C2" s="47"/>
      <c r="D2" s="47"/>
    </row>
    <row r="3" spans="1:4" s="1" customFormat="1" x14ac:dyDescent="0.25">
      <c r="A3" s="54"/>
      <c r="B3" s="47"/>
      <c r="C3" s="47"/>
      <c r="D3" s="47"/>
    </row>
    <row r="4" spans="1:4" x14ac:dyDescent="0.25">
      <c r="A4" s="46"/>
      <c r="B4" s="47"/>
      <c r="C4" s="47"/>
      <c r="D4" s="47"/>
    </row>
    <row r="5" spans="1:4" x14ac:dyDescent="0.25">
      <c r="A5" s="46"/>
      <c r="B5" s="47"/>
      <c r="C5" s="47"/>
      <c r="D5" s="47"/>
    </row>
    <row r="6" spans="1:4" x14ac:dyDescent="0.25">
      <c r="A6" s="46"/>
      <c r="B6" s="47"/>
      <c r="C6" s="47"/>
      <c r="D6" s="47"/>
    </row>
    <row r="7" spans="1:4" x14ac:dyDescent="0.25">
      <c r="A7" s="46"/>
      <c r="B7" s="47"/>
      <c r="C7" s="47"/>
      <c r="D7" s="47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</row>
    <row r="12" spans="1:4" x14ac:dyDescent="0.25">
      <c r="A12" s="2" t="s">
        <v>1</v>
      </c>
    </row>
    <row r="13" spans="1:4" x14ac:dyDescent="0.25">
      <c r="A13" s="2" t="s">
        <v>1</v>
      </c>
    </row>
    <row r="14" spans="1:4" x14ac:dyDescent="0.25">
      <c r="A14" s="2" t="s">
        <v>1</v>
      </c>
    </row>
    <row r="15" spans="1:4" x14ac:dyDescent="0.25">
      <c r="A15" s="2" t="s">
        <v>3</v>
      </c>
    </row>
    <row r="16" spans="1:4" x14ac:dyDescent="0.25">
      <c r="A16" s="2" t="s">
        <v>4</v>
      </c>
    </row>
    <row r="17" spans="1:4" x14ac:dyDescent="0.25">
      <c r="A17" s="2" t="s">
        <v>5</v>
      </c>
    </row>
    <row r="18" spans="1:4" x14ac:dyDescent="0.25">
      <c r="A18" s="2" t="s">
        <v>6</v>
      </c>
    </row>
    <row r="19" spans="1:4" x14ac:dyDescent="0.25">
      <c r="A19" s="2" t="s">
        <v>7</v>
      </c>
    </row>
    <row r="20" spans="1:4" x14ac:dyDescent="0.25">
      <c r="A20" s="3"/>
    </row>
    <row r="22" spans="1:4" x14ac:dyDescent="0.25">
      <c r="A22" s="48" t="s">
        <v>8</v>
      </c>
      <c r="B22" s="49"/>
      <c r="C22" s="49"/>
      <c r="D22" s="49"/>
    </row>
    <row r="23" spans="1:4" x14ac:dyDescent="0.25">
      <c r="A23" s="4" t="s">
        <v>9</v>
      </c>
      <c r="B23" s="4"/>
      <c r="C23" s="5" t="s">
        <v>10</v>
      </c>
      <c r="D23" s="5" t="s">
        <v>11</v>
      </c>
    </row>
    <row r="24" spans="1:4" x14ac:dyDescent="0.25">
      <c r="A24" s="4" t="s">
        <v>12</v>
      </c>
      <c r="B24" s="4"/>
      <c r="C24" s="6">
        <f>+Összesítő!B11</f>
        <v>0</v>
      </c>
      <c r="D24" s="6">
        <f>+Összesítő!C11</f>
        <v>0</v>
      </c>
    </row>
    <row r="25" spans="1:4" x14ac:dyDescent="0.25">
      <c r="A25" s="4" t="s">
        <v>271</v>
      </c>
      <c r="B25" s="44"/>
      <c r="C25" s="6">
        <f>ROUND(C24,0)</f>
        <v>0</v>
      </c>
      <c r="D25" s="6">
        <f>ROUND(D24,0)</f>
        <v>0</v>
      </c>
    </row>
    <row r="26" spans="1:4" x14ac:dyDescent="0.25">
      <c r="A26" s="2" t="s">
        <v>13</v>
      </c>
      <c r="C26" s="50">
        <f>ROUND(C24+D24,0)</f>
        <v>0</v>
      </c>
      <c r="D26" s="50"/>
    </row>
    <row r="27" spans="1:4" x14ac:dyDescent="0.25">
      <c r="A27" s="4" t="s">
        <v>14</v>
      </c>
      <c r="B27" s="7">
        <v>0.27</v>
      </c>
      <c r="C27" s="51">
        <f>ROUND(C26*B27,0)</f>
        <v>0</v>
      </c>
      <c r="D27" s="51"/>
    </row>
    <row r="28" spans="1:4" x14ac:dyDescent="0.25">
      <c r="A28" s="4" t="s">
        <v>15</v>
      </c>
      <c r="B28" s="4"/>
      <c r="C28" s="52">
        <f>ROUND(C26+C27,0)</f>
        <v>0</v>
      </c>
      <c r="D28" s="52"/>
    </row>
    <row r="32" spans="1:4" x14ac:dyDescent="0.25">
      <c r="B32" s="53" t="s">
        <v>16</v>
      </c>
      <c r="C32" s="53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workbookViewId="0">
      <selection activeCell="B1" sqref="B1"/>
    </sheetView>
  </sheetViews>
  <sheetFormatPr defaultRowHeight="11.25" x14ac:dyDescent="0.2"/>
  <cols>
    <col min="1" max="1" width="4" style="27" bestFit="1" customWidth="1"/>
    <col min="2" max="2" width="10" style="27" customWidth="1"/>
    <col min="3" max="3" width="34.28515625" style="27" customWidth="1"/>
    <col min="4" max="4" width="9.7109375" style="27" customWidth="1"/>
    <col min="5" max="5" width="9.28515625" style="27" customWidth="1"/>
    <col min="6" max="7" width="8.28515625" style="26" customWidth="1"/>
    <col min="8" max="9" width="8.7109375" style="26" customWidth="1"/>
    <col min="10" max="256" width="9.140625" style="27"/>
    <col min="257" max="257" width="4" style="27" bestFit="1" customWidth="1"/>
    <col min="258" max="258" width="10" style="27" customWidth="1"/>
    <col min="259" max="259" width="34.28515625" style="27" customWidth="1"/>
    <col min="260" max="260" width="9.7109375" style="27" customWidth="1"/>
    <col min="261" max="261" width="9.28515625" style="27" customWidth="1"/>
    <col min="262" max="263" width="8.28515625" style="27" customWidth="1"/>
    <col min="264" max="265" width="8.7109375" style="27" customWidth="1"/>
    <col min="266" max="512" width="9.140625" style="27"/>
    <col min="513" max="513" width="4" style="27" bestFit="1" customWidth="1"/>
    <col min="514" max="514" width="10" style="27" customWidth="1"/>
    <col min="515" max="515" width="34.28515625" style="27" customWidth="1"/>
    <col min="516" max="516" width="9.7109375" style="27" customWidth="1"/>
    <col min="517" max="517" width="9.28515625" style="27" customWidth="1"/>
    <col min="518" max="519" width="8.28515625" style="27" customWidth="1"/>
    <col min="520" max="521" width="8.7109375" style="27" customWidth="1"/>
    <col min="522" max="768" width="9.140625" style="27"/>
    <col min="769" max="769" width="4" style="27" bestFit="1" customWidth="1"/>
    <col min="770" max="770" width="10" style="27" customWidth="1"/>
    <col min="771" max="771" width="34.28515625" style="27" customWidth="1"/>
    <col min="772" max="772" width="9.7109375" style="27" customWidth="1"/>
    <col min="773" max="773" width="9.28515625" style="27" customWidth="1"/>
    <col min="774" max="775" width="8.28515625" style="27" customWidth="1"/>
    <col min="776" max="777" width="8.7109375" style="27" customWidth="1"/>
    <col min="778" max="1024" width="9.140625" style="27"/>
    <col min="1025" max="1025" width="4" style="27" bestFit="1" customWidth="1"/>
    <col min="1026" max="1026" width="10" style="27" customWidth="1"/>
    <col min="1027" max="1027" width="34.28515625" style="27" customWidth="1"/>
    <col min="1028" max="1028" width="9.7109375" style="27" customWidth="1"/>
    <col min="1029" max="1029" width="9.28515625" style="27" customWidth="1"/>
    <col min="1030" max="1031" width="8.28515625" style="27" customWidth="1"/>
    <col min="1032" max="1033" width="8.7109375" style="27" customWidth="1"/>
    <col min="1034" max="1280" width="9.140625" style="27"/>
    <col min="1281" max="1281" width="4" style="27" bestFit="1" customWidth="1"/>
    <col min="1282" max="1282" width="10" style="27" customWidth="1"/>
    <col min="1283" max="1283" width="34.28515625" style="27" customWidth="1"/>
    <col min="1284" max="1284" width="9.7109375" style="27" customWidth="1"/>
    <col min="1285" max="1285" width="9.28515625" style="27" customWidth="1"/>
    <col min="1286" max="1287" width="8.28515625" style="27" customWidth="1"/>
    <col min="1288" max="1289" width="8.7109375" style="27" customWidth="1"/>
    <col min="1290" max="1536" width="9.140625" style="27"/>
    <col min="1537" max="1537" width="4" style="27" bestFit="1" customWidth="1"/>
    <col min="1538" max="1538" width="10" style="27" customWidth="1"/>
    <col min="1539" max="1539" width="34.28515625" style="27" customWidth="1"/>
    <col min="1540" max="1540" width="9.7109375" style="27" customWidth="1"/>
    <col min="1541" max="1541" width="9.28515625" style="27" customWidth="1"/>
    <col min="1542" max="1543" width="8.28515625" style="27" customWidth="1"/>
    <col min="1544" max="1545" width="8.7109375" style="27" customWidth="1"/>
    <col min="1546" max="1792" width="9.140625" style="27"/>
    <col min="1793" max="1793" width="4" style="27" bestFit="1" customWidth="1"/>
    <col min="1794" max="1794" width="10" style="27" customWidth="1"/>
    <col min="1795" max="1795" width="34.28515625" style="27" customWidth="1"/>
    <col min="1796" max="1796" width="9.7109375" style="27" customWidth="1"/>
    <col min="1797" max="1797" width="9.28515625" style="27" customWidth="1"/>
    <col min="1798" max="1799" width="8.28515625" style="27" customWidth="1"/>
    <col min="1800" max="1801" width="8.7109375" style="27" customWidth="1"/>
    <col min="1802" max="2048" width="9.140625" style="27"/>
    <col min="2049" max="2049" width="4" style="27" bestFit="1" customWidth="1"/>
    <col min="2050" max="2050" width="10" style="27" customWidth="1"/>
    <col min="2051" max="2051" width="34.28515625" style="27" customWidth="1"/>
    <col min="2052" max="2052" width="9.7109375" style="27" customWidth="1"/>
    <col min="2053" max="2053" width="9.28515625" style="27" customWidth="1"/>
    <col min="2054" max="2055" width="8.28515625" style="27" customWidth="1"/>
    <col min="2056" max="2057" width="8.7109375" style="27" customWidth="1"/>
    <col min="2058" max="2304" width="9.140625" style="27"/>
    <col min="2305" max="2305" width="4" style="27" bestFit="1" customWidth="1"/>
    <col min="2306" max="2306" width="10" style="27" customWidth="1"/>
    <col min="2307" max="2307" width="34.28515625" style="27" customWidth="1"/>
    <col min="2308" max="2308" width="9.7109375" style="27" customWidth="1"/>
    <col min="2309" max="2309" width="9.28515625" style="27" customWidth="1"/>
    <col min="2310" max="2311" width="8.28515625" style="27" customWidth="1"/>
    <col min="2312" max="2313" width="8.7109375" style="27" customWidth="1"/>
    <col min="2314" max="2560" width="9.140625" style="27"/>
    <col min="2561" max="2561" width="4" style="27" bestFit="1" customWidth="1"/>
    <col min="2562" max="2562" width="10" style="27" customWidth="1"/>
    <col min="2563" max="2563" width="34.28515625" style="27" customWidth="1"/>
    <col min="2564" max="2564" width="9.7109375" style="27" customWidth="1"/>
    <col min="2565" max="2565" width="9.28515625" style="27" customWidth="1"/>
    <col min="2566" max="2567" width="8.28515625" style="27" customWidth="1"/>
    <col min="2568" max="2569" width="8.7109375" style="27" customWidth="1"/>
    <col min="2570" max="2816" width="9.140625" style="27"/>
    <col min="2817" max="2817" width="4" style="27" bestFit="1" customWidth="1"/>
    <col min="2818" max="2818" width="10" style="27" customWidth="1"/>
    <col min="2819" max="2819" width="34.28515625" style="27" customWidth="1"/>
    <col min="2820" max="2820" width="9.7109375" style="27" customWidth="1"/>
    <col min="2821" max="2821" width="9.28515625" style="27" customWidth="1"/>
    <col min="2822" max="2823" width="8.28515625" style="27" customWidth="1"/>
    <col min="2824" max="2825" width="8.7109375" style="27" customWidth="1"/>
    <col min="2826" max="3072" width="9.140625" style="27"/>
    <col min="3073" max="3073" width="4" style="27" bestFit="1" customWidth="1"/>
    <col min="3074" max="3074" width="10" style="27" customWidth="1"/>
    <col min="3075" max="3075" width="34.28515625" style="27" customWidth="1"/>
    <col min="3076" max="3076" width="9.7109375" style="27" customWidth="1"/>
    <col min="3077" max="3077" width="9.28515625" style="27" customWidth="1"/>
    <col min="3078" max="3079" width="8.28515625" style="27" customWidth="1"/>
    <col min="3080" max="3081" width="8.7109375" style="27" customWidth="1"/>
    <col min="3082" max="3328" width="9.140625" style="27"/>
    <col min="3329" max="3329" width="4" style="27" bestFit="1" customWidth="1"/>
    <col min="3330" max="3330" width="10" style="27" customWidth="1"/>
    <col min="3331" max="3331" width="34.28515625" style="27" customWidth="1"/>
    <col min="3332" max="3332" width="9.7109375" style="27" customWidth="1"/>
    <col min="3333" max="3333" width="9.28515625" style="27" customWidth="1"/>
    <col min="3334" max="3335" width="8.28515625" style="27" customWidth="1"/>
    <col min="3336" max="3337" width="8.7109375" style="27" customWidth="1"/>
    <col min="3338" max="3584" width="9.140625" style="27"/>
    <col min="3585" max="3585" width="4" style="27" bestFit="1" customWidth="1"/>
    <col min="3586" max="3586" width="10" style="27" customWidth="1"/>
    <col min="3587" max="3587" width="34.28515625" style="27" customWidth="1"/>
    <col min="3588" max="3588" width="9.7109375" style="27" customWidth="1"/>
    <col min="3589" max="3589" width="9.28515625" style="27" customWidth="1"/>
    <col min="3590" max="3591" width="8.28515625" style="27" customWidth="1"/>
    <col min="3592" max="3593" width="8.7109375" style="27" customWidth="1"/>
    <col min="3594" max="3840" width="9.140625" style="27"/>
    <col min="3841" max="3841" width="4" style="27" bestFit="1" customWidth="1"/>
    <col min="3842" max="3842" width="10" style="27" customWidth="1"/>
    <col min="3843" max="3843" width="34.28515625" style="27" customWidth="1"/>
    <col min="3844" max="3844" width="9.7109375" style="27" customWidth="1"/>
    <col min="3845" max="3845" width="9.28515625" style="27" customWidth="1"/>
    <col min="3846" max="3847" width="8.28515625" style="27" customWidth="1"/>
    <col min="3848" max="3849" width="8.7109375" style="27" customWidth="1"/>
    <col min="3850" max="4096" width="9.140625" style="27"/>
    <col min="4097" max="4097" width="4" style="27" bestFit="1" customWidth="1"/>
    <col min="4098" max="4098" width="10" style="27" customWidth="1"/>
    <col min="4099" max="4099" width="34.28515625" style="27" customWidth="1"/>
    <col min="4100" max="4100" width="9.7109375" style="27" customWidth="1"/>
    <col min="4101" max="4101" width="9.28515625" style="27" customWidth="1"/>
    <col min="4102" max="4103" width="8.28515625" style="27" customWidth="1"/>
    <col min="4104" max="4105" width="8.7109375" style="27" customWidth="1"/>
    <col min="4106" max="4352" width="9.140625" style="27"/>
    <col min="4353" max="4353" width="4" style="27" bestFit="1" customWidth="1"/>
    <col min="4354" max="4354" width="10" style="27" customWidth="1"/>
    <col min="4355" max="4355" width="34.28515625" style="27" customWidth="1"/>
    <col min="4356" max="4356" width="9.7109375" style="27" customWidth="1"/>
    <col min="4357" max="4357" width="9.28515625" style="27" customWidth="1"/>
    <col min="4358" max="4359" width="8.28515625" style="27" customWidth="1"/>
    <col min="4360" max="4361" width="8.7109375" style="27" customWidth="1"/>
    <col min="4362" max="4608" width="9.140625" style="27"/>
    <col min="4609" max="4609" width="4" style="27" bestFit="1" customWidth="1"/>
    <col min="4610" max="4610" width="10" style="27" customWidth="1"/>
    <col min="4611" max="4611" width="34.28515625" style="27" customWidth="1"/>
    <col min="4612" max="4612" width="9.7109375" style="27" customWidth="1"/>
    <col min="4613" max="4613" width="9.28515625" style="27" customWidth="1"/>
    <col min="4614" max="4615" width="8.28515625" style="27" customWidth="1"/>
    <col min="4616" max="4617" width="8.7109375" style="27" customWidth="1"/>
    <col min="4618" max="4864" width="9.140625" style="27"/>
    <col min="4865" max="4865" width="4" style="27" bestFit="1" customWidth="1"/>
    <col min="4866" max="4866" width="10" style="27" customWidth="1"/>
    <col min="4867" max="4867" width="34.28515625" style="27" customWidth="1"/>
    <col min="4868" max="4868" width="9.7109375" style="27" customWidth="1"/>
    <col min="4869" max="4869" width="9.28515625" style="27" customWidth="1"/>
    <col min="4870" max="4871" width="8.28515625" style="27" customWidth="1"/>
    <col min="4872" max="4873" width="8.7109375" style="27" customWidth="1"/>
    <col min="4874" max="5120" width="9.140625" style="27"/>
    <col min="5121" max="5121" width="4" style="27" bestFit="1" customWidth="1"/>
    <col min="5122" max="5122" width="10" style="27" customWidth="1"/>
    <col min="5123" max="5123" width="34.28515625" style="27" customWidth="1"/>
    <col min="5124" max="5124" width="9.7109375" style="27" customWidth="1"/>
    <col min="5125" max="5125" width="9.28515625" style="27" customWidth="1"/>
    <col min="5126" max="5127" width="8.28515625" style="27" customWidth="1"/>
    <col min="5128" max="5129" width="8.7109375" style="27" customWidth="1"/>
    <col min="5130" max="5376" width="9.140625" style="27"/>
    <col min="5377" max="5377" width="4" style="27" bestFit="1" customWidth="1"/>
    <col min="5378" max="5378" width="10" style="27" customWidth="1"/>
    <col min="5379" max="5379" width="34.28515625" style="27" customWidth="1"/>
    <col min="5380" max="5380" width="9.7109375" style="27" customWidth="1"/>
    <col min="5381" max="5381" width="9.28515625" style="27" customWidth="1"/>
    <col min="5382" max="5383" width="8.28515625" style="27" customWidth="1"/>
    <col min="5384" max="5385" width="8.7109375" style="27" customWidth="1"/>
    <col min="5386" max="5632" width="9.140625" style="27"/>
    <col min="5633" max="5633" width="4" style="27" bestFit="1" customWidth="1"/>
    <col min="5634" max="5634" width="10" style="27" customWidth="1"/>
    <col min="5635" max="5635" width="34.28515625" style="27" customWidth="1"/>
    <col min="5636" max="5636" width="9.7109375" style="27" customWidth="1"/>
    <col min="5637" max="5637" width="9.28515625" style="27" customWidth="1"/>
    <col min="5638" max="5639" width="8.28515625" style="27" customWidth="1"/>
    <col min="5640" max="5641" width="8.7109375" style="27" customWidth="1"/>
    <col min="5642" max="5888" width="9.140625" style="27"/>
    <col min="5889" max="5889" width="4" style="27" bestFit="1" customWidth="1"/>
    <col min="5890" max="5890" width="10" style="27" customWidth="1"/>
    <col min="5891" max="5891" width="34.28515625" style="27" customWidth="1"/>
    <col min="5892" max="5892" width="9.7109375" style="27" customWidth="1"/>
    <col min="5893" max="5893" width="9.28515625" style="27" customWidth="1"/>
    <col min="5894" max="5895" width="8.28515625" style="27" customWidth="1"/>
    <col min="5896" max="5897" width="8.7109375" style="27" customWidth="1"/>
    <col min="5898" max="6144" width="9.140625" style="27"/>
    <col min="6145" max="6145" width="4" style="27" bestFit="1" customWidth="1"/>
    <col min="6146" max="6146" width="10" style="27" customWidth="1"/>
    <col min="6147" max="6147" width="34.28515625" style="27" customWidth="1"/>
    <col min="6148" max="6148" width="9.7109375" style="27" customWidth="1"/>
    <col min="6149" max="6149" width="9.28515625" style="27" customWidth="1"/>
    <col min="6150" max="6151" width="8.28515625" style="27" customWidth="1"/>
    <col min="6152" max="6153" width="8.7109375" style="27" customWidth="1"/>
    <col min="6154" max="6400" width="9.140625" style="27"/>
    <col min="6401" max="6401" width="4" style="27" bestFit="1" customWidth="1"/>
    <col min="6402" max="6402" width="10" style="27" customWidth="1"/>
    <col min="6403" max="6403" width="34.28515625" style="27" customWidth="1"/>
    <col min="6404" max="6404" width="9.7109375" style="27" customWidth="1"/>
    <col min="6405" max="6405" width="9.28515625" style="27" customWidth="1"/>
    <col min="6406" max="6407" width="8.28515625" style="27" customWidth="1"/>
    <col min="6408" max="6409" width="8.7109375" style="27" customWidth="1"/>
    <col min="6410" max="6656" width="9.140625" style="27"/>
    <col min="6657" max="6657" width="4" style="27" bestFit="1" customWidth="1"/>
    <col min="6658" max="6658" width="10" style="27" customWidth="1"/>
    <col min="6659" max="6659" width="34.28515625" style="27" customWidth="1"/>
    <col min="6660" max="6660" width="9.7109375" style="27" customWidth="1"/>
    <col min="6661" max="6661" width="9.28515625" style="27" customWidth="1"/>
    <col min="6662" max="6663" width="8.28515625" style="27" customWidth="1"/>
    <col min="6664" max="6665" width="8.7109375" style="27" customWidth="1"/>
    <col min="6666" max="6912" width="9.140625" style="27"/>
    <col min="6913" max="6913" width="4" style="27" bestFit="1" customWidth="1"/>
    <col min="6914" max="6914" width="10" style="27" customWidth="1"/>
    <col min="6915" max="6915" width="34.28515625" style="27" customWidth="1"/>
    <col min="6916" max="6916" width="9.7109375" style="27" customWidth="1"/>
    <col min="6917" max="6917" width="9.28515625" style="27" customWidth="1"/>
    <col min="6918" max="6919" width="8.28515625" style="27" customWidth="1"/>
    <col min="6920" max="6921" width="8.7109375" style="27" customWidth="1"/>
    <col min="6922" max="7168" width="9.140625" style="27"/>
    <col min="7169" max="7169" width="4" style="27" bestFit="1" customWidth="1"/>
    <col min="7170" max="7170" width="10" style="27" customWidth="1"/>
    <col min="7171" max="7171" width="34.28515625" style="27" customWidth="1"/>
    <col min="7172" max="7172" width="9.7109375" style="27" customWidth="1"/>
    <col min="7173" max="7173" width="9.28515625" style="27" customWidth="1"/>
    <col min="7174" max="7175" width="8.28515625" style="27" customWidth="1"/>
    <col min="7176" max="7177" width="8.7109375" style="27" customWidth="1"/>
    <col min="7178" max="7424" width="9.140625" style="27"/>
    <col min="7425" max="7425" width="4" style="27" bestFit="1" customWidth="1"/>
    <col min="7426" max="7426" width="10" style="27" customWidth="1"/>
    <col min="7427" max="7427" width="34.28515625" style="27" customWidth="1"/>
    <col min="7428" max="7428" width="9.7109375" style="27" customWidth="1"/>
    <col min="7429" max="7429" width="9.28515625" style="27" customWidth="1"/>
    <col min="7430" max="7431" width="8.28515625" style="27" customWidth="1"/>
    <col min="7432" max="7433" width="8.7109375" style="27" customWidth="1"/>
    <col min="7434" max="7680" width="9.140625" style="27"/>
    <col min="7681" max="7681" width="4" style="27" bestFit="1" customWidth="1"/>
    <col min="7682" max="7682" width="10" style="27" customWidth="1"/>
    <col min="7683" max="7683" width="34.28515625" style="27" customWidth="1"/>
    <col min="7684" max="7684" width="9.7109375" style="27" customWidth="1"/>
    <col min="7685" max="7685" width="9.28515625" style="27" customWidth="1"/>
    <col min="7686" max="7687" width="8.28515625" style="27" customWidth="1"/>
    <col min="7688" max="7689" width="8.7109375" style="27" customWidth="1"/>
    <col min="7690" max="7936" width="9.140625" style="27"/>
    <col min="7937" max="7937" width="4" style="27" bestFit="1" customWidth="1"/>
    <col min="7938" max="7938" width="10" style="27" customWidth="1"/>
    <col min="7939" max="7939" width="34.28515625" style="27" customWidth="1"/>
    <col min="7940" max="7940" width="9.7109375" style="27" customWidth="1"/>
    <col min="7941" max="7941" width="9.28515625" style="27" customWidth="1"/>
    <col min="7942" max="7943" width="8.28515625" style="27" customWidth="1"/>
    <col min="7944" max="7945" width="8.7109375" style="27" customWidth="1"/>
    <col min="7946" max="8192" width="9.140625" style="27"/>
    <col min="8193" max="8193" width="4" style="27" bestFit="1" customWidth="1"/>
    <col min="8194" max="8194" width="10" style="27" customWidth="1"/>
    <col min="8195" max="8195" width="34.28515625" style="27" customWidth="1"/>
    <col min="8196" max="8196" width="9.7109375" style="27" customWidth="1"/>
    <col min="8197" max="8197" width="9.28515625" style="27" customWidth="1"/>
    <col min="8198" max="8199" width="8.28515625" style="27" customWidth="1"/>
    <col min="8200" max="8201" width="8.7109375" style="27" customWidth="1"/>
    <col min="8202" max="8448" width="9.140625" style="27"/>
    <col min="8449" max="8449" width="4" style="27" bestFit="1" customWidth="1"/>
    <col min="8450" max="8450" width="10" style="27" customWidth="1"/>
    <col min="8451" max="8451" width="34.28515625" style="27" customWidth="1"/>
    <col min="8452" max="8452" width="9.7109375" style="27" customWidth="1"/>
    <col min="8453" max="8453" width="9.28515625" style="27" customWidth="1"/>
    <col min="8454" max="8455" width="8.28515625" style="27" customWidth="1"/>
    <col min="8456" max="8457" width="8.7109375" style="27" customWidth="1"/>
    <col min="8458" max="8704" width="9.140625" style="27"/>
    <col min="8705" max="8705" width="4" style="27" bestFit="1" customWidth="1"/>
    <col min="8706" max="8706" width="10" style="27" customWidth="1"/>
    <col min="8707" max="8707" width="34.28515625" style="27" customWidth="1"/>
    <col min="8708" max="8708" width="9.7109375" style="27" customWidth="1"/>
    <col min="8709" max="8709" width="9.28515625" style="27" customWidth="1"/>
    <col min="8710" max="8711" width="8.28515625" style="27" customWidth="1"/>
    <col min="8712" max="8713" width="8.7109375" style="27" customWidth="1"/>
    <col min="8714" max="8960" width="9.140625" style="27"/>
    <col min="8961" max="8961" width="4" style="27" bestFit="1" customWidth="1"/>
    <col min="8962" max="8962" width="10" style="27" customWidth="1"/>
    <col min="8963" max="8963" width="34.28515625" style="27" customWidth="1"/>
    <col min="8964" max="8964" width="9.7109375" style="27" customWidth="1"/>
    <col min="8965" max="8965" width="9.28515625" style="27" customWidth="1"/>
    <col min="8966" max="8967" width="8.28515625" style="27" customWidth="1"/>
    <col min="8968" max="8969" width="8.7109375" style="27" customWidth="1"/>
    <col min="8970" max="9216" width="9.140625" style="27"/>
    <col min="9217" max="9217" width="4" style="27" bestFit="1" customWidth="1"/>
    <col min="9218" max="9218" width="10" style="27" customWidth="1"/>
    <col min="9219" max="9219" width="34.28515625" style="27" customWidth="1"/>
    <col min="9220" max="9220" width="9.7109375" style="27" customWidth="1"/>
    <col min="9221" max="9221" width="9.28515625" style="27" customWidth="1"/>
    <col min="9222" max="9223" width="8.28515625" style="27" customWidth="1"/>
    <col min="9224" max="9225" width="8.7109375" style="27" customWidth="1"/>
    <col min="9226" max="9472" width="9.140625" style="27"/>
    <col min="9473" max="9473" width="4" style="27" bestFit="1" customWidth="1"/>
    <col min="9474" max="9474" width="10" style="27" customWidth="1"/>
    <col min="9475" max="9475" width="34.28515625" style="27" customWidth="1"/>
    <col min="9476" max="9476" width="9.7109375" style="27" customWidth="1"/>
    <col min="9477" max="9477" width="9.28515625" style="27" customWidth="1"/>
    <col min="9478" max="9479" width="8.28515625" style="27" customWidth="1"/>
    <col min="9480" max="9481" width="8.7109375" style="27" customWidth="1"/>
    <col min="9482" max="9728" width="9.140625" style="27"/>
    <col min="9729" max="9729" width="4" style="27" bestFit="1" customWidth="1"/>
    <col min="9730" max="9730" width="10" style="27" customWidth="1"/>
    <col min="9731" max="9731" width="34.28515625" style="27" customWidth="1"/>
    <col min="9732" max="9732" width="9.7109375" style="27" customWidth="1"/>
    <col min="9733" max="9733" width="9.28515625" style="27" customWidth="1"/>
    <col min="9734" max="9735" width="8.28515625" style="27" customWidth="1"/>
    <col min="9736" max="9737" width="8.7109375" style="27" customWidth="1"/>
    <col min="9738" max="9984" width="9.140625" style="27"/>
    <col min="9985" max="9985" width="4" style="27" bestFit="1" customWidth="1"/>
    <col min="9986" max="9986" width="10" style="27" customWidth="1"/>
    <col min="9987" max="9987" width="34.28515625" style="27" customWidth="1"/>
    <col min="9988" max="9988" width="9.7109375" style="27" customWidth="1"/>
    <col min="9989" max="9989" width="9.28515625" style="27" customWidth="1"/>
    <col min="9990" max="9991" width="8.28515625" style="27" customWidth="1"/>
    <col min="9992" max="9993" width="8.7109375" style="27" customWidth="1"/>
    <col min="9994" max="10240" width="9.140625" style="27"/>
    <col min="10241" max="10241" width="4" style="27" bestFit="1" customWidth="1"/>
    <col min="10242" max="10242" width="10" style="27" customWidth="1"/>
    <col min="10243" max="10243" width="34.28515625" style="27" customWidth="1"/>
    <col min="10244" max="10244" width="9.7109375" style="27" customWidth="1"/>
    <col min="10245" max="10245" width="9.28515625" style="27" customWidth="1"/>
    <col min="10246" max="10247" width="8.28515625" style="27" customWidth="1"/>
    <col min="10248" max="10249" width="8.7109375" style="27" customWidth="1"/>
    <col min="10250" max="10496" width="9.140625" style="27"/>
    <col min="10497" max="10497" width="4" style="27" bestFit="1" customWidth="1"/>
    <col min="10498" max="10498" width="10" style="27" customWidth="1"/>
    <col min="10499" max="10499" width="34.28515625" style="27" customWidth="1"/>
    <col min="10500" max="10500" width="9.7109375" style="27" customWidth="1"/>
    <col min="10501" max="10501" width="9.28515625" style="27" customWidth="1"/>
    <col min="10502" max="10503" width="8.28515625" style="27" customWidth="1"/>
    <col min="10504" max="10505" width="8.7109375" style="27" customWidth="1"/>
    <col min="10506" max="10752" width="9.140625" style="27"/>
    <col min="10753" max="10753" width="4" style="27" bestFit="1" customWidth="1"/>
    <col min="10754" max="10754" width="10" style="27" customWidth="1"/>
    <col min="10755" max="10755" width="34.28515625" style="27" customWidth="1"/>
    <col min="10756" max="10756" width="9.7109375" style="27" customWidth="1"/>
    <col min="10757" max="10757" width="9.28515625" style="27" customWidth="1"/>
    <col min="10758" max="10759" width="8.28515625" style="27" customWidth="1"/>
    <col min="10760" max="10761" width="8.7109375" style="27" customWidth="1"/>
    <col min="10762" max="11008" width="9.140625" style="27"/>
    <col min="11009" max="11009" width="4" style="27" bestFit="1" customWidth="1"/>
    <col min="11010" max="11010" width="10" style="27" customWidth="1"/>
    <col min="11011" max="11011" width="34.28515625" style="27" customWidth="1"/>
    <col min="11012" max="11012" width="9.7109375" style="27" customWidth="1"/>
    <col min="11013" max="11013" width="9.28515625" style="27" customWidth="1"/>
    <col min="11014" max="11015" width="8.28515625" style="27" customWidth="1"/>
    <col min="11016" max="11017" width="8.7109375" style="27" customWidth="1"/>
    <col min="11018" max="11264" width="9.140625" style="27"/>
    <col min="11265" max="11265" width="4" style="27" bestFit="1" customWidth="1"/>
    <col min="11266" max="11266" width="10" style="27" customWidth="1"/>
    <col min="11267" max="11267" width="34.28515625" style="27" customWidth="1"/>
    <col min="11268" max="11268" width="9.7109375" style="27" customWidth="1"/>
    <col min="11269" max="11269" width="9.28515625" style="27" customWidth="1"/>
    <col min="11270" max="11271" width="8.28515625" style="27" customWidth="1"/>
    <col min="11272" max="11273" width="8.7109375" style="27" customWidth="1"/>
    <col min="11274" max="11520" width="9.140625" style="27"/>
    <col min="11521" max="11521" width="4" style="27" bestFit="1" customWidth="1"/>
    <col min="11522" max="11522" width="10" style="27" customWidth="1"/>
    <col min="11523" max="11523" width="34.28515625" style="27" customWidth="1"/>
    <col min="11524" max="11524" width="9.7109375" style="27" customWidth="1"/>
    <col min="11525" max="11525" width="9.28515625" style="27" customWidth="1"/>
    <col min="11526" max="11527" width="8.28515625" style="27" customWidth="1"/>
    <col min="11528" max="11529" width="8.7109375" style="27" customWidth="1"/>
    <col min="11530" max="11776" width="9.140625" style="27"/>
    <col min="11777" max="11777" width="4" style="27" bestFit="1" customWidth="1"/>
    <col min="11778" max="11778" width="10" style="27" customWidth="1"/>
    <col min="11779" max="11779" width="34.28515625" style="27" customWidth="1"/>
    <col min="11780" max="11780" width="9.7109375" style="27" customWidth="1"/>
    <col min="11781" max="11781" width="9.28515625" style="27" customWidth="1"/>
    <col min="11782" max="11783" width="8.28515625" style="27" customWidth="1"/>
    <col min="11784" max="11785" width="8.7109375" style="27" customWidth="1"/>
    <col min="11786" max="12032" width="9.140625" style="27"/>
    <col min="12033" max="12033" width="4" style="27" bestFit="1" customWidth="1"/>
    <col min="12034" max="12034" width="10" style="27" customWidth="1"/>
    <col min="12035" max="12035" width="34.28515625" style="27" customWidth="1"/>
    <col min="12036" max="12036" width="9.7109375" style="27" customWidth="1"/>
    <col min="12037" max="12037" width="9.28515625" style="27" customWidth="1"/>
    <col min="12038" max="12039" width="8.28515625" style="27" customWidth="1"/>
    <col min="12040" max="12041" width="8.7109375" style="27" customWidth="1"/>
    <col min="12042" max="12288" width="9.140625" style="27"/>
    <col min="12289" max="12289" width="4" style="27" bestFit="1" customWidth="1"/>
    <col min="12290" max="12290" width="10" style="27" customWidth="1"/>
    <col min="12291" max="12291" width="34.28515625" style="27" customWidth="1"/>
    <col min="12292" max="12292" width="9.7109375" style="27" customWidth="1"/>
    <col min="12293" max="12293" width="9.28515625" style="27" customWidth="1"/>
    <col min="12294" max="12295" width="8.28515625" style="27" customWidth="1"/>
    <col min="12296" max="12297" width="8.7109375" style="27" customWidth="1"/>
    <col min="12298" max="12544" width="9.140625" style="27"/>
    <col min="12545" max="12545" width="4" style="27" bestFit="1" customWidth="1"/>
    <col min="12546" max="12546" width="10" style="27" customWidth="1"/>
    <col min="12547" max="12547" width="34.28515625" style="27" customWidth="1"/>
    <col min="12548" max="12548" width="9.7109375" style="27" customWidth="1"/>
    <col min="12549" max="12549" width="9.28515625" style="27" customWidth="1"/>
    <col min="12550" max="12551" width="8.28515625" style="27" customWidth="1"/>
    <col min="12552" max="12553" width="8.7109375" style="27" customWidth="1"/>
    <col min="12554" max="12800" width="9.140625" style="27"/>
    <col min="12801" max="12801" width="4" style="27" bestFit="1" customWidth="1"/>
    <col min="12802" max="12802" width="10" style="27" customWidth="1"/>
    <col min="12803" max="12803" width="34.28515625" style="27" customWidth="1"/>
    <col min="12804" max="12804" width="9.7109375" style="27" customWidth="1"/>
    <col min="12805" max="12805" width="9.28515625" style="27" customWidth="1"/>
    <col min="12806" max="12807" width="8.28515625" style="27" customWidth="1"/>
    <col min="12808" max="12809" width="8.7109375" style="27" customWidth="1"/>
    <col min="12810" max="13056" width="9.140625" style="27"/>
    <col min="13057" max="13057" width="4" style="27" bestFit="1" customWidth="1"/>
    <col min="13058" max="13058" width="10" style="27" customWidth="1"/>
    <col min="13059" max="13059" width="34.28515625" style="27" customWidth="1"/>
    <col min="13060" max="13060" width="9.7109375" style="27" customWidth="1"/>
    <col min="13061" max="13061" width="9.28515625" style="27" customWidth="1"/>
    <col min="13062" max="13063" width="8.28515625" style="27" customWidth="1"/>
    <col min="13064" max="13065" width="8.7109375" style="27" customWidth="1"/>
    <col min="13066" max="13312" width="9.140625" style="27"/>
    <col min="13313" max="13313" width="4" style="27" bestFit="1" customWidth="1"/>
    <col min="13314" max="13314" width="10" style="27" customWidth="1"/>
    <col min="13315" max="13315" width="34.28515625" style="27" customWidth="1"/>
    <col min="13316" max="13316" width="9.7109375" style="27" customWidth="1"/>
    <col min="13317" max="13317" width="9.28515625" style="27" customWidth="1"/>
    <col min="13318" max="13319" width="8.28515625" style="27" customWidth="1"/>
    <col min="13320" max="13321" width="8.7109375" style="27" customWidth="1"/>
    <col min="13322" max="13568" width="9.140625" style="27"/>
    <col min="13569" max="13569" width="4" style="27" bestFit="1" customWidth="1"/>
    <col min="13570" max="13570" width="10" style="27" customWidth="1"/>
    <col min="13571" max="13571" width="34.28515625" style="27" customWidth="1"/>
    <col min="13572" max="13572" width="9.7109375" style="27" customWidth="1"/>
    <col min="13573" max="13573" width="9.28515625" style="27" customWidth="1"/>
    <col min="13574" max="13575" width="8.28515625" style="27" customWidth="1"/>
    <col min="13576" max="13577" width="8.7109375" style="27" customWidth="1"/>
    <col min="13578" max="13824" width="9.140625" style="27"/>
    <col min="13825" max="13825" width="4" style="27" bestFit="1" customWidth="1"/>
    <col min="13826" max="13826" width="10" style="27" customWidth="1"/>
    <col min="13827" max="13827" width="34.28515625" style="27" customWidth="1"/>
    <col min="13828" max="13828" width="9.7109375" style="27" customWidth="1"/>
    <col min="13829" max="13829" width="9.28515625" style="27" customWidth="1"/>
    <col min="13830" max="13831" width="8.28515625" style="27" customWidth="1"/>
    <col min="13832" max="13833" width="8.7109375" style="27" customWidth="1"/>
    <col min="13834" max="14080" width="9.140625" style="27"/>
    <col min="14081" max="14081" width="4" style="27" bestFit="1" customWidth="1"/>
    <col min="14082" max="14082" width="10" style="27" customWidth="1"/>
    <col min="14083" max="14083" width="34.28515625" style="27" customWidth="1"/>
    <col min="14084" max="14084" width="9.7109375" style="27" customWidth="1"/>
    <col min="14085" max="14085" width="9.28515625" style="27" customWidth="1"/>
    <col min="14086" max="14087" width="8.28515625" style="27" customWidth="1"/>
    <col min="14088" max="14089" width="8.7109375" style="27" customWidth="1"/>
    <col min="14090" max="14336" width="9.140625" style="27"/>
    <col min="14337" max="14337" width="4" style="27" bestFit="1" customWidth="1"/>
    <col min="14338" max="14338" width="10" style="27" customWidth="1"/>
    <col min="14339" max="14339" width="34.28515625" style="27" customWidth="1"/>
    <col min="14340" max="14340" width="9.7109375" style="27" customWidth="1"/>
    <col min="14341" max="14341" width="9.28515625" style="27" customWidth="1"/>
    <col min="14342" max="14343" width="8.28515625" style="27" customWidth="1"/>
    <col min="14344" max="14345" width="8.7109375" style="27" customWidth="1"/>
    <col min="14346" max="14592" width="9.140625" style="27"/>
    <col min="14593" max="14593" width="4" style="27" bestFit="1" customWidth="1"/>
    <col min="14594" max="14594" width="10" style="27" customWidth="1"/>
    <col min="14595" max="14595" width="34.28515625" style="27" customWidth="1"/>
    <col min="14596" max="14596" width="9.7109375" style="27" customWidth="1"/>
    <col min="14597" max="14597" width="9.28515625" style="27" customWidth="1"/>
    <col min="14598" max="14599" width="8.28515625" style="27" customWidth="1"/>
    <col min="14600" max="14601" width="8.7109375" style="27" customWidth="1"/>
    <col min="14602" max="14848" width="9.140625" style="27"/>
    <col min="14849" max="14849" width="4" style="27" bestFit="1" customWidth="1"/>
    <col min="14850" max="14850" width="10" style="27" customWidth="1"/>
    <col min="14851" max="14851" width="34.28515625" style="27" customWidth="1"/>
    <col min="14852" max="14852" width="9.7109375" style="27" customWidth="1"/>
    <col min="14853" max="14853" width="9.28515625" style="27" customWidth="1"/>
    <col min="14854" max="14855" width="8.28515625" style="27" customWidth="1"/>
    <col min="14856" max="14857" width="8.7109375" style="27" customWidth="1"/>
    <col min="14858" max="15104" width="9.140625" style="27"/>
    <col min="15105" max="15105" width="4" style="27" bestFit="1" customWidth="1"/>
    <col min="15106" max="15106" width="10" style="27" customWidth="1"/>
    <col min="15107" max="15107" width="34.28515625" style="27" customWidth="1"/>
    <col min="15108" max="15108" width="9.7109375" style="27" customWidth="1"/>
    <col min="15109" max="15109" width="9.28515625" style="27" customWidth="1"/>
    <col min="15110" max="15111" width="8.28515625" style="27" customWidth="1"/>
    <col min="15112" max="15113" width="8.7109375" style="27" customWidth="1"/>
    <col min="15114" max="15360" width="9.140625" style="27"/>
    <col min="15361" max="15361" width="4" style="27" bestFit="1" customWidth="1"/>
    <col min="15362" max="15362" width="10" style="27" customWidth="1"/>
    <col min="15363" max="15363" width="34.28515625" style="27" customWidth="1"/>
    <col min="15364" max="15364" width="9.7109375" style="27" customWidth="1"/>
    <col min="15365" max="15365" width="9.28515625" style="27" customWidth="1"/>
    <col min="15366" max="15367" width="8.28515625" style="27" customWidth="1"/>
    <col min="15368" max="15369" width="8.7109375" style="27" customWidth="1"/>
    <col min="15370" max="15616" width="9.140625" style="27"/>
    <col min="15617" max="15617" width="4" style="27" bestFit="1" customWidth="1"/>
    <col min="15618" max="15618" width="10" style="27" customWidth="1"/>
    <col min="15619" max="15619" width="34.28515625" style="27" customWidth="1"/>
    <col min="15620" max="15620" width="9.7109375" style="27" customWidth="1"/>
    <col min="15621" max="15621" width="9.28515625" style="27" customWidth="1"/>
    <col min="15622" max="15623" width="8.28515625" style="27" customWidth="1"/>
    <col min="15624" max="15625" width="8.7109375" style="27" customWidth="1"/>
    <col min="15626" max="15872" width="9.140625" style="27"/>
    <col min="15873" max="15873" width="4" style="27" bestFit="1" customWidth="1"/>
    <col min="15874" max="15874" width="10" style="27" customWidth="1"/>
    <col min="15875" max="15875" width="34.28515625" style="27" customWidth="1"/>
    <col min="15876" max="15876" width="9.7109375" style="27" customWidth="1"/>
    <col min="15877" max="15877" width="9.28515625" style="27" customWidth="1"/>
    <col min="15878" max="15879" width="8.28515625" style="27" customWidth="1"/>
    <col min="15880" max="15881" width="8.7109375" style="27" customWidth="1"/>
    <col min="15882" max="16128" width="9.140625" style="27"/>
    <col min="16129" max="16129" width="4" style="27" bestFit="1" customWidth="1"/>
    <col min="16130" max="16130" width="10" style="27" customWidth="1"/>
    <col min="16131" max="16131" width="34.28515625" style="27" customWidth="1"/>
    <col min="16132" max="16132" width="9.7109375" style="27" customWidth="1"/>
    <col min="16133" max="16133" width="9.28515625" style="27" customWidth="1"/>
    <col min="16134" max="16135" width="8.28515625" style="27" customWidth="1"/>
    <col min="16136" max="16137" width="8.7109375" style="27" customWidth="1"/>
    <col min="16138" max="16384" width="9.140625" style="27"/>
  </cols>
  <sheetData>
    <row r="1" spans="1:9" ht="30.75" customHeight="1" x14ac:dyDescent="0.2">
      <c r="A1" s="23"/>
      <c r="B1" s="23"/>
      <c r="C1" s="24" t="s">
        <v>125</v>
      </c>
      <c r="D1" s="25" t="s">
        <v>18</v>
      </c>
      <c r="E1" s="25" t="s">
        <v>19</v>
      </c>
    </row>
    <row r="2" spans="1:9" ht="15" x14ac:dyDescent="0.2">
      <c r="A2" s="23"/>
      <c r="B2" s="23"/>
      <c r="C2" s="28" t="s">
        <v>126</v>
      </c>
      <c r="D2" s="29">
        <f>H16</f>
        <v>0</v>
      </c>
      <c r="E2" s="29">
        <f>I16</f>
        <v>0</v>
      </c>
    </row>
    <row r="3" spans="1:9" ht="15" x14ac:dyDescent="0.2">
      <c r="A3" s="23"/>
      <c r="B3" s="23"/>
      <c r="C3" s="28" t="s">
        <v>127</v>
      </c>
      <c r="D3" s="29">
        <f>H22</f>
        <v>0</v>
      </c>
      <c r="E3" s="29">
        <f>I22</f>
        <v>0</v>
      </c>
    </row>
    <row r="4" spans="1:9" ht="15" x14ac:dyDescent="0.2">
      <c r="A4" s="23"/>
      <c r="B4" s="23"/>
      <c r="C4" s="28" t="s">
        <v>128</v>
      </c>
      <c r="D4" s="29">
        <f>H27</f>
        <v>0</v>
      </c>
      <c r="E4" s="29">
        <f>I27</f>
        <v>0</v>
      </c>
    </row>
    <row r="5" spans="1:9" ht="15" x14ac:dyDescent="0.2">
      <c r="A5" s="23"/>
      <c r="B5" s="23"/>
      <c r="C5" s="28" t="s">
        <v>129</v>
      </c>
      <c r="D5" s="29">
        <f>H33</f>
        <v>0</v>
      </c>
      <c r="E5" s="29">
        <f>I33</f>
        <v>0</v>
      </c>
    </row>
    <row r="6" spans="1:9" ht="22.5" x14ac:dyDescent="0.2">
      <c r="A6" s="23"/>
      <c r="B6" s="23"/>
      <c r="C6" s="28" t="s">
        <v>130</v>
      </c>
      <c r="D6" s="29">
        <f>H41</f>
        <v>0</v>
      </c>
      <c r="E6" s="29">
        <f>I41</f>
        <v>0</v>
      </c>
    </row>
    <row r="7" spans="1:9" ht="15" x14ac:dyDescent="0.2">
      <c r="A7" s="23"/>
      <c r="B7" s="23"/>
      <c r="C7" s="28" t="s">
        <v>131</v>
      </c>
      <c r="D7" s="29">
        <f>H60</f>
        <v>0</v>
      </c>
      <c r="E7" s="29">
        <f>I60</f>
        <v>0</v>
      </c>
    </row>
    <row r="8" spans="1:9" ht="22.5" x14ac:dyDescent="0.2">
      <c r="A8" s="23"/>
      <c r="B8" s="23"/>
      <c r="C8" s="28" t="s">
        <v>132</v>
      </c>
      <c r="D8" s="29">
        <f>H116</f>
        <v>0</v>
      </c>
      <c r="E8" s="29">
        <f>I116</f>
        <v>0</v>
      </c>
    </row>
    <row r="9" spans="1:9" ht="15" x14ac:dyDescent="0.2">
      <c r="A9" s="23"/>
      <c r="B9" s="23"/>
      <c r="C9" s="24" t="s">
        <v>133</v>
      </c>
      <c r="D9" s="30">
        <f>SUM(D2:D8)</f>
        <v>0</v>
      </c>
      <c r="E9" s="30">
        <f>SUM(E2:E8)</f>
        <v>0</v>
      </c>
    </row>
    <row r="12" spans="1:9" ht="15" x14ac:dyDescent="0.2">
      <c r="A12" s="23"/>
      <c r="B12" s="23"/>
      <c r="C12" s="24" t="s">
        <v>126</v>
      </c>
      <c r="H12" s="27"/>
      <c r="I12" s="27"/>
    </row>
    <row r="13" spans="1:9" ht="21" x14ac:dyDescent="0.2">
      <c r="A13" s="24" t="s">
        <v>30</v>
      </c>
      <c r="B13" s="24" t="s">
        <v>31</v>
      </c>
      <c r="C13" s="24" t="s">
        <v>32</v>
      </c>
      <c r="D13" s="25" t="s">
        <v>33</v>
      </c>
      <c r="E13" s="24" t="s">
        <v>34</v>
      </c>
      <c r="F13" s="30" t="s">
        <v>35</v>
      </c>
      <c r="G13" s="30" t="s">
        <v>36</v>
      </c>
      <c r="H13" s="25" t="s">
        <v>37</v>
      </c>
      <c r="I13" s="25" t="s">
        <v>38</v>
      </c>
    </row>
    <row r="14" spans="1:9" ht="22.5" x14ac:dyDescent="0.2">
      <c r="A14" s="28">
        <v>1</v>
      </c>
      <c r="B14" s="28" t="s">
        <v>134</v>
      </c>
      <c r="C14" s="28" t="s">
        <v>135</v>
      </c>
      <c r="D14" s="31">
        <v>1</v>
      </c>
      <c r="E14" s="28" t="s">
        <v>41</v>
      </c>
      <c r="F14" s="29"/>
      <c r="G14" s="29"/>
      <c r="H14" s="29">
        <f>D14*F14</f>
        <v>0</v>
      </c>
      <c r="I14" s="29">
        <f>D14*G14</f>
        <v>0</v>
      </c>
    </row>
    <row r="15" spans="1:9" ht="33.75" x14ac:dyDescent="0.2">
      <c r="A15" s="28">
        <v>2</v>
      </c>
      <c r="B15" s="28" t="s">
        <v>42</v>
      </c>
      <c r="C15" s="28" t="s">
        <v>136</v>
      </c>
      <c r="D15" s="31">
        <v>4</v>
      </c>
      <c r="E15" s="28" t="s">
        <v>44</v>
      </c>
      <c r="F15" s="29"/>
      <c r="G15" s="29"/>
      <c r="H15" s="29">
        <f>D15*F15</f>
        <v>0</v>
      </c>
      <c r="I15" s="29">
        <f>D15*G15</f>
        <v>0</v>
      </c>
    </row>
    <row r="16" spans="1:9" ht="15" x14ac:dyDescent="0.2">
      <c r="A16" s="23"/>
      <c r="B16" s="23"/>
      <c r="C16" s="24" t="s">
        <v>45</v>
      </c>
      <c r="D16" s="23"/>
      <c r="E16" s="23"/>
      <c r="F16" s="32"/>
      <c r="G16" s="32"/>
      <c r="H16" s="30">
        <f>SUM(H14:H15)</f>
        <v>0</v>
      </c>
      <c r="I16" s="30">
        <f>SUM(I14:I15)</f>
        <v>0</v>
      </c>
    </row>
    <row r="18" spans="1:9" ht="15" x14ac:dyDescent="0.2">
      <c r="A18" s="23"/>
      <c r="B18" s="23"/>
      <c r="C18" s="24" t="s">
        <v>127</v>
      </c>
    </row>
    <row r="19" spans="1:9" ht="21" x14ac:dyDescent="0.2">
      <c r="A19" s="24" t="s">
        <v>30</v>
      </c>
      <c r="B19" s="24" t="s">
        <v>31</v>
      </c>
      <c r="C19" s="24" t="s">
        <v>32</v>
      </c>
      <c r="D19" s="25" t="s">
        <v>33</v>
      </c>
      <c r="E19" s="24" t="s">
        <v>34</v>
      </c>
      <c r="F19" s="30" t="s">
        <v>35</v>
      </c>
      <c r="G19" s="30" t="s">
        <v>36</v>
      </c>
      <c r="H19" s="30" t="s">
        <v>37</v>
      </c>
      <c r="I19" s="30" t="s">
        <v>38</v>
      </c>
    </row>
    <row r="20" spans="1:9" ht="22.5" x14ac:dyDescent="0.2">
      <c r="A20" s="28">
        <v>1</v>
      </c>
      <c r="B20" s="28" t="s">
        <v>137</v>
      </c>
      <c r="C20" s="28" t="s">
        <v>138</v>
      </c>
      <c r="D20" s="31">
        <v>18</v>
      </c>
      <c r="E20" s="28" t="s">
        <v>48</v>
      </c>
      <c r="F20" s="29"/>
      <c r="G20" s="29"/>
      <c r="H20" s="29">
        <f>D20*F20</f>
        <v>0</v>
      </c>
      <c r="I20" s="29">
        <f>D20*G20</f>
        <v>0</v>
      </c>
    </row>
    <row r="21" spans="1:9" ht="45" x14ac:dyDescent="0.2">
      <c r="A21" s="28">
        <v>2</v>
      </c>
      <c r="B21" s="28" t="s">
        <v>139</v>
      </c>
      <c r="C21" s="28" t="s">
        <v>140</v>
      </c>
      <c r="D21" s="31">
        <v>18</v>
      </c>
      <c r="E21" s="28" t="s">
        <v>48</v>
      </c>
      <c r="F21" s="29"/>
      <c r="G21" s="29"/>
      <c r="H21" s="29">
        <f>D21*F21</f>
        <v>0</v>
      </c>
      <c r="I21" s="29">
        <f>D21*G21</f>
        <v>0</v>
      </c>
    </row>
    <row r="22" spans="1:9" ht="15" x14ac:dyDescent="0.2">
      <c r="A22" s="23"/>
      <c r="B22" s="23"/>
      <c r="C22" s="24" t="s">
        <v>45</v>
      </c>
      <c r="D22" s="23"/>
      <c r="E22" s="23"/>
      <c r="F22" s="32"/>
      <c r="G22" s="32"/>
      <c r="H22" s="30">
        <f>SUM(H20:H21)</f>
        <v>0</v>
      </c>
      <c r="I22" s="30">
        <f>SUM(I20:I21)</f>
        <v>0</v>
      </c>
    </row>
    <row r="24" spans="1:9" ht="15" x14ac:dyDescent="0.2">
      <c r="A24" s="23"/>
      <c r="B24" s="23"/>
      <c r="C24" s="24" t="s">
        <v>128</v>
      </c>
    </row>
    <row r="25" spans="1:9" ht="22.5" customHeight="1" x14ac:dyDescent="0.2">
      <c r="A25" s="24" t="s">
        <v>30</v>
      </c>
      <c r="B25" s="24" t="s">
        <v>31</v>
      </c>
      <c r="C25" s="24" t="s">
        <v>32</v>
      </c>
      <c r="D25" s="25" t="s">
        <v>33</v>
      </c>
      <c r="E25" s="24" t="s">
        <v>34</v>
      </c>
      <c r="F25" s="30" t="s">
        <v>35</v>
      </c>
      <c r="G25" s="30" t="s">
        <v>36</v>
      </c>
      <c r="H25" s="30" t="s">
        <v>37</v>
      </c>
      <c r="I25" s="30" t="s">
        <v>38</v>
      </c>
    </row>
    <row r="26" spans="1:9" ht="22.5" x14ac:dyDescent="0.2">
      <c r="A26" s="28">
        <v>1</v>
      </c>
      <c r="B26" s="28" t="s">
        <v>141</v>
      </c>
      <c r="C26" s="28" t="s">
        <v>142</v>
      </c>
      <c r="D26" s="33">
        <v>116</v>
      </c>
      <c r="E26" s="28" t="s">
        <v>65</v>
      </c>
      <c r="F26" s="29"/>
      <c r="G26" s="29"/>
      <c r="H26" s="29">
        <f>D26*F26</f>
        <v>0</v>
      </c>
      <c r="I26" s="29">
        <f>D26*G26</f>
        <v>0</v>
      </c>
    </row>
    <row r="27" spans="1:9" ht="15" x14ac:dyDescent="0.2">
      <c r="A27" s="23"/>
      <c r="B27" s="23"/>
      <c r="C27" s="24" t="s">
        <v>45</v>
      </c>
      <c r="D27" s="23"/>
      <c r="E27" s="23"/>
      <c r="F27" s="32"/>
      <c r="G27" s="32"/>
      <c r="H27" s="30">
        <f>SUM(H26:H26)</f>
        <v>0</v>
      </c>
      <c r="I27" s="30">
        <f>SUM(I26:I26)</f>
        <v>0</v>
      </c>
    </row>
    <row r="28" spans="1:9" ht="15" x14ac:dyDescent="0.2">
      <c r="A28" s="34"/>
      <c r="B28" s="34"/>
      <c r="C28" s="35"/>
      <c r="D28" s="34"/>
      <c r="E28" s="34"/>
      <c r="F28" s="36"/>
      <c r="G28" s="36"/>
      <c r="H28" s="37"/>
      <c r="I28" s="37"/>
    </row>
    <row r="29" spans="1:9" ht="15" x14ac:dyDescent="0.2">
      <c r="A29" s="23"/>
      <c r="B29" s="23"/>
      <c r="C29" s="24" t="s">
        <v>129</v>
      </c>
      <c r="H29" s="27"/>
      <c r="I29" s="27"/>
    </row>
    <row r="30" spans="1:9" ht="21" x14ac:dyDescent="0.2">
      <c r="A30" s="24" t="s">
        <v>30</v>
      </c>
      <c r="B30" s="24" t="s">
        <v>31</v>
      </c>
      <c r="C30" s="24" t="s">
        <v>32</v>
      </c>
      <c r="D30" s="25" t="s">
        <v>33</v>
      </c>
      <c r="E30" s="24" t="s">
        <v>34</v>
      </c>
      <c r="F30" s="30" t="s">
        <v>35</v>
      </c>
      <c r="G30" s="30" t="s">
        <v>36</v>
      </c>
      <c r="H30" s="25" t="s">
        <v>37</v>
      </c>
      <c r="I30" s="25" t="s">
        <v>38</v>
      </c>
    </row>
    <row r="31" spans="1:9" ht="22.5" x14ac:dyDescent="0.2">
      <c r="A31" s="28">
        <v>1</v>
      </c>
      <c r="B31" s="28" t="s">
        <v>143</v>
      </c>
      <c r="C31" s="28" t="s">
        <v>144</v>
      </c>
      <c r="D31" s="33">
        <v>28</v>
      </c>
      <c r="E31" s="28" t="s">
        <v>65</v>
      </c>
      <c r="F31" s="29"/>
      <c r="G31" s="29"/>
      <c r="H31" s="29">
        <f>D31*F31</f>
        <v>0</v>
      </c>
      <c r="I31" s="29">
        <f>D31*G31</f>
        <v>0</v>
      </c>
    </row>
    <row r="32" spans="1:9" ht="22.5" x14ac:dyDescent="0.2">
      <c r="A32" s="28">
        <v>2</v>
      </c>
      <c r="B32" s="28" t="s">
        <v>143</v>
      </c>
      <c r="C32" s="28" t="s">
        <v>145</v>
      </c>
      <c r="D32" s="33">
        <v>24</v>
      </c>
      <c r="E32" s="28" t="s">
        <v>65</v>
      </c>
      <c r="F32" s="29"/>
      <c r="G32" s="29"/>
      <c r="H32" s="29">
        <f>D32*F32</f>
        <v>0</v>
      </c>
      <c r="I32" s="29">
        <f>D32*G32</f>
        <v>0</v>
      </c>
    </row>
    <row r="33" spans="1:9" ht="15" x14ac:dyDescent="0.2">
      <c r="A33" s="23"/>
      <c r="B33" s="23"/>
      <c r="C33" s="24" t="s">
        <v>45</v>
      </c>
      <c r="D33" s="23"/>
      <c r="E33" s="23"/>
      <c r="F33" s="32"/>
      <c r="G33" s="32"/>
      <c r="H33" s="30">
        <f>SUM(H31:H32)</f>
        <v>0</v>
      </c>
      <c r="I33" s="30">
        <f>SUM(I31:I32)</f>
        <v>0</v>
      </c>
    </row>
    <row r="34" spans="1:9" ht="15" x14ac:dyDescent="0.2">
      <c r="A34" s="34"/>
      <c r="B34" s="34"/>
      <c r="C34" s="35"/>
      <c r="D34" s="34"/>
      <c r="E34" s="34"/>
      <c r="F34" s="36"/>
      <c r="G34" s="36"/>
      <c r="H34" s="37"/>
      <c r="I34" s="37"/>
    </row>
    <row r="35" spans="1:9" ht="21" x14ac:dyDescent="0.2">
      <c r="A35" s="23"/>
      <c r="B35" s="23"/>
      <c r="C35" s="24" t="s">
        <v>130</v>
      </c>
    </row>
    <row r="36" spans="1:9" ht="23.25" customHeight="1" x14ac:dyDescent="0.2">
      <c r="A36" s="24" t="s">
        <v>30</v>
      </c>
      <c r="B36" s="24" t="s">
        <v>31</v>
      </c>
      <c r="C36" s="24" t="s">
        <v>32</v>
      </c>
      <c r="D36" s="25" t="s">
        <v>33</v>
      </c>
      <c r="E36" s="24" t="s">
        <v>34</v>
      </c>
      <c r="F36" s="30" t="s">
        <v>35</v>
      </c>
      <c r="G36" s="30" t="s">
        <v>36</v>
      </c>
      <c r="H36" s="30" t="s">
        <v>37</v>
      </c>
      <c r="I36" s="30" t="s">
        <v>38</v>
      </c>
    </row>
    <row r="37" spans="1:9" ht="22.5" x14ac:dyDescent="0.2">
      <c r="A37" s="28">
        <v>1</v>
      </c>
      <c r="B37" s="28" t="s">
        <v>146</v>
      </c>
      <c r="C37" s="28" t="s">
        <v>147</v>
      </c>
      <c r="D37" s="33">
        <v>44</v>
      </c>
      <c r="E37" s="28" t="s">
        <v>65</v>
      </c>
      <c r="F37" s="29"/>
      <c r="G37" s="29"/>
      <c r="H37" s="29">
        <f>D37*F37</f>
        <v>0</v>
      </c>
      <c r="I37" s="29">
        <f>D37*G37</f>
        <v>0</v>
      </c>
    </row>
    <row r="38" spans="1:9" x14ac:dyDescent="0.2">
      <c r="A38" s="28">
        <v>2</v>
      </c>
      <c r="B38" s="28" t="s">
        <v>148</v>
      </c>
      <c r="C38" s="28" t="s">
        <v>149</v>
      </c>
      <c r="D38" s="33">
        <v>44</v>
      </c>
      <c r="E38" s="28" t="s">
        <v>65</v>
      </c>
      <c r="F38" s="29"/>
      <c r="G38" s="29"/>
      <c r="H38" s="29">
        <f>D38*F38</f>
        <v>0</v>
      </c>
      <c r="I38" s="29">
        <f>D38*G38</f>
        <v>0</v>
      </c>
    </row>
    <row r="39" spans="1:9" ht="22.5" x14ac:dyDescent="0.2">
      <c r="A39" s="28">
        <v>3</v>
      </c>
      <c r="B39" s="28" t="s">
        <v>150</v>
      </c>
      <c r="C39" s="28" t="s">
        <v>151</v>
      </c>
      <c r="D39" s="31">
        <v>2</v>
      </c>
      <c r="E39" s="28" t="s">
        <v>152</v>
      </c>
      <c r="F39" s="29"/>
      <c r="G39" s="29"/>
      <c r="H39" s="29">
        <f>ROUND(D39*F39, 0)</f>
        <v>0</v>
      </c>
      <c r="I39" s="29">
        <f>ROUND(D39*G39, 0)</f>
        <v>0</v>
      </c>
    </row>
    <row r="40" spans="1:9" ht="22.5" x14ac:dyDescent="0.2">
      <c r="A40" s="28">
        <v>4</v>
      </c>
      <c r="B40" s="28" t="s">
        <v>153</v>
      </c>
      <c r="C40" s="28" t="s">
        <v>154</v>
      </c>
      <c r="D40" s="33">
        <v>72</v>
      </c>
      <c r="E40" s="28" t="s">
        <v>65</v>
      </c>
      <c r="F40" s="29"/>
      <c r="G40" s="29"/>
      <c r="H40" s="29">
        <f>ROUND(D40*F40, 0)</f>
        <v>0</v>
      </c>
      <c r="I40" s="29">
        <f>ROUND(D40*G40, 0)</f>
        <v>0</v>
      </c>
    </row>
    <row r="41" spans="1:9" ht="15" x14ac:dyDescent="0.2">
      <c r="A41" s="23"/>
      <c r="B41" s="23"/>
      <c r="C41" s="24" t="s">
        <v>45</v>
      </c>
      <c r="D41" s="23"/>
      <c r="E41" s="23"/>
      <c r="F41" s="32"/>
      <c r="G41" s="32"/>
      <c r="H41" s="30">
        <f>SUM(H37:H40)</f>
        <v>0</v>
      </c>
      <c r="I41" s="30">
        <f>SUM(I37:I40)</f>
        <v>0</v>
      </c>
    </row>
    <row r="43" spans="1:9" ht="15" x14ac:dyDescent="0.2">
      <c r="A43" s="23"/>
      <c r="B43" s="23"/>
      <c r="C43" s="24" t="s">
        <v>131</v>
      </c>
    </row>
    <row r="44" spans="1:9" ht="24" customHeight="1" x14ac:dyDescent="0.2">
      <c r="A44" s="24" t="s">
        <v>30</v>
      </c>
      <c r="B44" s="24" t="s">
        <v>31</v>
      </c>
      <c r="C44" s="24" t="s">
        <v>32</v>
      </c>
      <c r="D44" s="25" t="s">
        <v>33</v>
      </c>
      <c r="E44" s="24" t="s">
        <v>34</v>
      </c>
      <c r="F44" s="30" t="s">
        <v>35</v>
      </c>
      <c r="G44" s="30" t="s">
        <v>36</v>
      </c>
      <c r="H44" s="30" t="s">
        <v>37</v>
      </c>
      <c r="I44" s="30" t="s">
        <v>38</v>
      </c>
    </row>
    <row r="45" spans="1:9" ht="24" customHeight="1" x14ac:dyDescent="0.2">
      <c r="A45" s="28">
        <v>1</v>
      </c>
      <c r="B45" s="38" t="s">
        <v>155</v>
      </c>
      <c r="C45" s="38" t="s">
        <v>156</v>
      </c>
      <c r="D45" s="33">
        <v>2</v>
      </c>
      <c r="E45" s="38" t="s">
        <v>157</v>
      </c>
      <c r="F45" s="29"/>
      <c r="G45" s="29"/>
      <c r="H45" s="29">
        <f>D45*F45</f>
        <v>0</v>
      </c>
      <c r="I45" s="29">
        <f>D45*G45</f>
        <v>0</v>
      </c>
    </row>
    <row r="46" spans="1:9" ht="45" x14ac:dyDescent="0.2">
      <c r="A46" s="28">
        <v>2</v>
      </c>
      <c r="B46" s="28" t="s">
        <v>158</v>
      </c>
      <c r="C46" s="28" t="s">
        <v>159</v>
      </c>
      <c r="D46" s="33">
        <v>42</v>
      </c>
      <c r="E46" s="28" t="s">
        <v>65</v>
      </c>
      <c r="F46" s="29"/>
      <c r="G46" s="29"/>
      <c r="H46" s="29">
        <f t="shared" ref="H46:H51" si="0">D46*F46</f>
        <v>0</v>
      </c>
      <c r="I46" s="29">
        <f t="shared" ref="I46:I51" si="1">D46*G46</f>
        <v>0</v>
      </c>
    </row>
    <row r="47" spans="1:9" ht="33.75" x14ac:dyDescent="0.2">
      <c r="A47" s="28">
        <v>3</v>
      </c>
      <c r="B47" s="28" t="s">
        <v>160</v>
      </c>
      <c r="C47" s="28" t="s">
        <v>161</v>
      </c>
      <c r="D47" s="33">
        <v>38</v>
      </c>
      <c r="E47" s="28" t="s">
        <v>65</v>
      </c>
      <c r="F47" s="29"/>
      <c r="G47" s="29"/>
      <c r="H47" s="29">
        <f t="shared" si="0"/>
        <v>0</v>
      </c>
      <c r="I47" s="29">
        <f t="shared" si="1"/>
        <v>0</v>
      </c>
    </row>
    <row r="48" spans="1:9" ht="33.75" x14ac:dyDescent="0.2">
      <c r="A48" s="28">
        <v>4</v>
      </c>
      <c r="B48" s="28" t="s">
        <v>162</v>
      </c>
      <c r="C48" s="28" t="s">
        <v>163</v>
      </c>
      <c r="D48" s="33">
        <v>16</v>
      </c>
      <c r="E48" s="28" t="s">
        <v>65</v>
      </c>
      <c r="F48" s="29"/>
      <c r="G48" s="29"/>
      <c r="H48" s="31">
        <f>D48*F48</f>
        <v>0</v>
      </c>
      <c r="I48" s="31">
        <f>D48*G48</f>
        <v>0</v>
      </c>
    </row>
    <row r="49" spans="1:9" ht="33.75" x14ac:dyDescent="0.2">
      <c r="A49" s="28">
        <v>5</v>
      </c>
      <c r="B49" s="28" t="s">
        <v>164</v>
      </c>
      <c r="C49" s="28" t="s">
        <v>165</v>
      </c>
      <c r="D49" s="31">
        <v>2</v>
      </c>
      <c r="E49" s="28" t="s">
        <v>41</v>
      </c>
      <c r="F49" s="29"/>
      <c r="G49" s="29"/>
      <c r="H49" s="29">
        <f t="shared" si="0"/>
        <v>0</v>
      </c>
      <c r="I49" s="29">
        <f t="shared" si="1"/>
        <v>0</v>
      </c>
    </row>
    <row r="50" spans="1:9" ht="22.5" x14ac:dyDescent="0.2">
      <c r="A50" s="28">
        <v>6</v>
      </c>
      <c r="B50" s="28" t="s">
        <v>166</v>
      </c>
      <c r="C50" s="28" t="s">
        <v>167</v>
      </c>
      <c r="D50" s="31">
        <v>2</v>
      </c>
      <c r="E50" s="28" t="s">
        <v>41</v>
      </c>
      <c r="F50" s="29"/>
      <c r="G50" s="29"/>
      <c r="H50" s="29">
        <f t="shared" si="0"/>
        <v>0</v>
      </c>
      <c r="I50" s="29">
        <f t="shared" si="1"/>
        <v>0</v>
      </c>
    </row>
    <row r="51" spans="1:9" ht="56.25" x14ac:dyDescent="0.2">
      <c r="A51" s="28">
        <v>7</v>
      </c>
      <c r="B51" s="28" t="s">
        <v>168</v>
      </c>
      <c r="C51" s="28" t="s">
        <v>169</v>
      </c>
      <c r="D51" s="33">
        <v>18</v>
      </c>
      <c r="E51" s="28" t="s">
        <v>65</v>
      </c>
      <c r="F51" s="29"/>
      <c r="G51" s="29"/>
      <c r="H51" s="29">
        <f t="shared" si="0"/>
        <v>0</v>
      </c>
      <c r="I51" s="29">
        <f t="shared" si="1"/>
        <v>0</v>
      </c>
    </row>
    <row r="52" spans="1:9" ht="15" x14ac:dyDescent="0.2">
      <c r="A52" s="23"/>
      <c r="B52" s="23"/>
      <c r="C52" s="28" t="s">
        <v>170</v>
      </c>
    </row>
    <row r="53" spans="1:9" ht="56.25" x14ac:dyDescent="0.2">
      <c r="A53" s="28">
        <v>8</v>
      </c>
      <c r="B53" s="28" t="s">
        <v>171</v>
      </c>
      <c r="C53" s="28" t="s">
        <v>172</v>
      </c>
      <c r="D53" s="33">
        <v>38</v>
      </c>
      <c r="E53" s="28" t="s">
        <v>65</v>
      </c>
      <c r="F53" s="29"/>
      <c r="G53" s="29"/>
      <c r="H53" s="29">
        <f>D53*F53</f>
        <v>0</v>
      </c>
      <c r="I53" s="29">
        <f>D53*G53</f>
        <v>0</v>
      </c>
    </row>
    <row r="54" spans="1:9" ht="15" x14ac:dyDescent="0.2">
      <c r="A54" s="23"/>
      <c r="B54" s="23"/>
      <c r="C54" s="28" t="s">
        <v>173</v>
      </c>
    </row>
    <row r="55" spans="1:9" ht="56.25" x14ac:dyDescent="0.2">
      <c r="A55" s="28">
        <v>9</v>
      </c>
      <c r="B55" s="28" t="s">
        <v>174</v>
      </c>
      <c r="C55" s="28" t="s">
        <v>175</v>
      </c>
      <c r="D55" s="33">
        <v>16</v>
      </c>
      <c r="E55" s="28" t="s">
        <v>65</v>
      </c>
      <c r="F55" s="29"/>
      <c r="G55" s="29"/>
      <c r="H55" s="29">
        <f>D55*F55</f>
        <v>0</v>
      </c>
      <c r="I55" s="29">
        <f>D55*G55</f>
        <v>0</v>
      </c>
    </row>
    <row r="56" spans="1:9" ht="15" x14ac:dyDescent="0.2">
      <c r="A56" s="23"/>
      <c r="B56" s="23"/>
      <c r="C56" s="28" t="s">
        <v>176</v>
      </c>
    </row>
    <row r="57" spans="1:9" ht="45" x14ac:dyDescent="0.2">
      <c r="A57" s="28">
        <v>10</v>
      </c>
      <c r="B57" s="28" t="s">
        <v>177</v>
      </c>
      <c r="C57" s="28" t="s">
        <v>178</v>
      </c>
      <c r="D57" s="33">
        <v>44</v>
      </c>
      <c r="E57" s="28" t="s">
        <v>65</v>
      </c>
      <c r="F57" s="29"/>
      <c r="G57" s="29"/>
      <c r="H57" s="29">
        <f>D57*F57</f>
        <v>0</v>
      </c>
      <c r="I57" s="29">
        <f>D57*G57</f>
        <v>0</v>
      </c>
    </row>
    <row r="58" spans="1:9" ht="56.25" x14ac:dyDescent="0.2">
      <c r="A58" s="23"/>
      <c r="B58" s="23"/>
      <c r="C58" s="28" t="s">
        <v>179</v>
      </c>
    </row>
    <row r="59" spans="1:9" ht="15" x14ac:dyDescent="0.2">
      <c r="A59" s="23"/>
      <c r="B59" s="23"/>
      <c r="C59" s="28" t="s">
        <v>180</v>
      </c>
    </row>
    <row r="60" spans="1:9" ht="15" x14ac:dyDescent="0.2">
      <c r="A60" s="23"/>
      <c r="B60" s="23"/>
      <c r="C60" s="24" t="s">
        <v>45</v>
      </c>
      <c r="D60" s="23"/>
      <c r="E60" s="23"/>
      <c r="F60" s="32"/>
      <c r="G60" s="32"/>
      <c r="H60" s="30">
        <f>SUM(H45:H59)</f>
        <v>0</v>
      </c>
      <c r="I60" s="30">
        <f>SUM(I45:I59)</f>
        <v>0</v>
      </c>
    </row>
    <row r="62" spans="1:9" ht="21" x14ac:dyDescent="0.2">
      <c r="A62" s="23"/>
      <c r="B62" s="23"/>
      <c r="C62" s="24" t="s">
        <v>132</v>
      </c>
    </row>
    <row r="63" spans="1:9" ht="24" customHeight="1" x14ac:dyDescent="0.2">
      <c r="A63" s="24" t="s">
        <v>30</v>
      </c>
      <c r="B63" s="24" t="s">
        <v>31</v>
      </c>
      <c r="C63" s="24" t="s">
        <v>32</v>
      </c>
      <c r="D63" s="25" t="s">
        <v>33</v>
      </c>
      <c r="E63" s="24" t="s">
        <v>34</v>
      </c>
      <c r="F63" s="30" t="s">
        <v>35</v>
      </c>
      <c r="G63" s="30" t="s">
        <v>36</v>
      </c>
      <c r="H63" s="30" t="s">
        <v>37</v>
      </c>
      <c r="I63" s="30" t="s">
        <v>38</v>
      </c>
    </row>
    <row r="64" spans="1:9" ht="33.75" x14ac:dyDescent="0.2">
      <c r="A64" s="28">
        <v>1</v>
      </c>
      <c r="B64" s="28" t="s">
        <v>181</v>
      </c>
      <c r="C64" s="28" t="s">
        <v>182</v>
      </c>
      <c r="D64" s="31">
        <v>14</v>
      </c>
      <c r="E64" s="28" t="s">
        <v>41</v>
      </c>
      <c r="F64" s="29"/>
      <c r="G64" s="29"/>
      <c r="H64" s="29">
        <f t="shared" ref="H64:H69" si="2">D64*F64</f>
        <v>0</v>
      </c>
      <c r="I64" s="29">
        <f t="shared" ref="I64:I69" si="3">D64*G64</f>
        <v>0</v>
      </c>
    </row>
    <row r="65" spans="1:9" ht="22.5" x14ac:dyDescent="0.2">
      <c r="A65" s="28">
        <v>2</v>
      </c>
      <c r="B65" s="28" t="s">
        <v>183</v>
      </c>
      <c r="C65" s="28" t="s">
        <v>184</v>
      </c>
      <c r="D65" s="31">
        <v>4</v>
      </c>
      <c r="E65" s="28" t="s">
        <v>41</v>
      </c>
      <c r="F65" s="29"/>
      <c r="G65" s="29"/>
      <c r="H65" s="29">
        <f t="shared" si="2"/>
        <v>0</v>
      </c>
      <c r="I65" s="29">
        <f t="shared" si="3"/>
        <v>0</v>
      </c>
    </row>
    <row r="66" spans="1:9" ht="22.5" x14ac:dyDescent="0.2">
      <c r="A66" s="28">
        <v>3</v>
      </c>
      <c r="B66" s="28" t="s">
        <v>185</v>
      </c>
      <c r="C66" s="28" t="s">
        <v>186</v>
      </c>
      <c r="D66" s="31">
        <v>4</v>
      </c>
      <c r="E66" s="28" t="s">
        <v>41</v>
      </c>
      <c r="F66" s="29"/>
      <c r="G66" s="29"/>
      <c r="H66" s="29">
        <f t="shared" si="2"/>
        <v>0</v>
      </c>
      <c r="I66" s="29">
        <f t="shared" si="3"/>
        <v>0</v>
      </c>
    </row>
    <row r="67" spans="1:9" ht="22.5" x14ac:dyDescent="0.2">
      <c r="A67" s="28">
        <v>4</v>
      </c>
      <c r="B67" s="28" t="s">
        <v>187</v>
      </c>
      <c r="C67" s="28" t="s">
        <v>188</v>
      </c>
      <c r="D67" s="31">
        <v>4</v>
      </c>
      <c r="E67" s="28" t="s">
        <v>41</v>
      </c>
      <c r="F67" s="29"/>
      <c r="G67" s="29"/>
      <c r="H67" s="29">
        <f t="shared" si="2"/>
        <v>0</v>
      </c>
      <c r="I67" s="29">
        <f t="shared" si="3"/>
        <v>0</v>
      </c>
    </row>
    <row r="68" spans="1:9" ht="22.5" x14ac:dyDescent="0.2">
      <c r="A68" s="38">
        <v>5</v>
      </c>
      <c r="B68" s="28" t="s">
        <v>189</v>
      </c>
      <c r="C68" s="28" t="s">
        <v>190</v>
      </c>
      <c r="D68" s="31">
        <v>2</v>
      </c>
      <c r="E68" s="28" t="s">
        <v>41</v>
      </c>
      <c r="F68" s="29"/>
      <c r="G68" s="29"/>
      <c r="H68" s="31">
        <f t="shared" si="2"/>
        <v>0</v>
      </c>
      <c r="I68" s="31">
        <f t="shared" si="3"/>
        <v>0</v>
      </c>
    </row>
    <row r="69" spans="1:9" ht="56.25" x14ac:dyDescent="0.2">
      <c r="A69" s="28">
        <v>6</v>
      </c>
      <c r="B69" s="28" t="s">
        <v>191</v>
      </c>
      <c r="C69" s="28" t="s">
        <v>192</v>
      </c>
      <c r="D69" s="31">
        <v>4</v>
      </c>
      <c r="E69" s="28" t="s">
        <v>41</v>
      </c>
      <c r="F69" s="29"/>
      <c r="G69" s="29"/>
      <c r="H69" s="31">
        <f t="shared" si="2"/>
        <v>0</v>
      </c>
      <c r="I69" s="31">
        <f t="shared" si="3"/>
        <v>0</v>
      </c>
    </row>
    <row r="70" spans="1:9" ht="22.5" x14ac:dyDescent="0.2">
      <c r="A70" s="28"/>
      <c r="B70" s="23"/>
      <c r="C70" s="28" t="s">
        <v>193</v>
      </c>
      <c r="H70" s="27"/>
      <c r="I70" s="27"/>
    </row>
    <row r="71" spans="1:9" ht="56.25" x14ac:dyDescent="0.2">
      <c r="A71" s="28">
        <v>7</v>
      </c>
      <c r="B71" s="28" t="s">
        <v>194</v>
      </c>
      <c r="C71" s="28" t="s">
        <v>195</v>
      </c>
      <c r="D71" s="31">
        <v>4</v>
      </c>
      <c r="E71" s="28" t="s">
        <v>41</v>
      </c>
      <c r="F71" s="29"/>
      <c r="G71" s="29"/>
      <c r="H71" s="31">
        <f>D71*F71</f>
        <v>0</v>
      </c>
      <c r="I71" s="31">
        <f>D71*G71</f>
        <v>0</v>
      </c>
    </row>
    <row r="72" spans="1:9" ht="33.75" x14ac:dyDescent="0.2">
      <c r="A72" s="28"/>
      <c r="B72" s="23"/>
      <c r="C72" s="28" t="s">
        <v>196</v>
      </c>
      <c r="H72" s="27"/>
      <c r="I72" s="27"/>
    </row>
    <row r="73" spans="1:9" ht="56.25" x14ac:dyDescent="0.2">
      <c r="A73" s="28">
        <v>8</v>
      </c>
      <c r="B73" s="28" t="s">
        <v>197</v>
      </c>
      <c r="C73" s="28" t="s">
        <v>198</v>
      </c>
      <c r="D73" s="31">
        <v>2</v>
      </c>
      <c r="E73" s="28" t="s">
        <v>41</v>
      </c>
      <c r="F73" s="29"/>
      <c r="G73" s="29"/>
      <c r="H73" s="31">
        <f>D73*F73</f>
        <v>0</v>
      </c>
      <c r="I73" s="31">
        <f>D73*G73</f>
        <v>0</v>
      </c>
    </row>
    <row r="74" spans="1:9" ht="33.75" x14ac:dyDescent="0.2">
      <c r="A74" s="28"/>
      <c r="B74" s="23"/>
      <c r="C74" s="28" t="s">
        <v>199</v>
      </c>
      <c r="H74" s="27"/>
      <c r="I74" s="27"/>
    </row>
    <row r="75" spans="1:9" ht="45" x14ac:dyDescent="0.2">
      <c r="A75" s="28">
        <v>9</v>
      </c>
      <c r="B75" s="28" t="s">
        <v>200</v>
      </c>
      <c r="C75" s="28" t="s">
        <v>201</v>
      </c>
      <c r="D75" s="33">
        <v>2</v>
      </c>
      <c r="E75" s="28" t="s">
        <v>41</v>
      </c>
      <c r="F75" s="39"/>
      <c r="G75" s="29"/>
      <c r="H75" s="29">
        <f>D75*F75</f>
        <v>0</v>
      </c>
      <c r="I75" s="29">
        <f>D75*G75</f>
        <v>0</v>
      </c>
    </row>
    <row r="76" spans="1:9" ht="15" x14ac:dyDescent="0.2">
      <c r="A76" s="28"/>
      <c r="B76" s="23"/>
      <c r="C76" s="28" t="s">
        <v>202</v>
      </c>
      <c r="D76" s="40"/>
      <c r="F76" s="41"/>
    </row>
    <row r="77" spans="1:9" ht="45" x14ac:dyDescent="0.2">
      <c r="A77" s="28">
        <v>10</v>
      </c>
      <c r="B77" s="28" t="s">
        <v>203</v>
      </c>
      <c r="C77" s="28" t="s">
        <v>204</v>
      </c>
      <c r="D77" s="33">
        <v>2</v>
      </c>
      <c r="E77" s="28" t="s">
        <v>41</v>
      </c>
      <c r="F77" s="39"/>
      <c r="G77" s="29"/>
      <c r="H77" s="29">
        <f>D77*F77</f>
        <v>0</v>
      </c>
      <c r="I77" s="29">
        <f>D77*G77</f>
        <v>0</v>
      </c>
    </row>
    <row r="78" spans="1:9" ht="22.5" x14ac:dyDescent="0.2">
      <c r="A78" s="28"/>
      <c r="B78" s="23"/>
      <c r="C78" s="28" t="s">
        <v>205</v>
      </c>
      <c r="D78" s="40"/>
    </row>
    <row r="79" spans="1:9" ht="33.75" x14ac:dyDescent="0.2">
      <c r="A79" s="28">
        <v>11</v>
      </c>
      <c r="B79" s="28" t="s">
        <v>206</v>
      </c>
      <c r="C79" s="28" t="s">
        <v>207</v>
      </c>
      <c r="D79" s="33">
        <v>2</v>
      </c>
      <c r="E79" s="28" t="s">
        <v>157</v>
      </c>
      <c r="F79" s="29"/>
      <c r="G79" s="29"/>
      <c r="H79" s="29">
        <f>D79*F79</f>
        <v>0</v>
      </c>
      <c r="I79" s="29">
        <f>D79*G79</f>
        <v>0</v>
      </c>
    </row>
    <row r="80" spans="1:9" ht="33.75" x14ac:dyDescent="0.2">
      <c r="A80" s="28">
        <v>12</v>
      </c>
      <c r="B80" s="28" t="s">
        <v>208</v>
      </c>
      <c r="C80" s="28" t="s">
        <v>209</v>
      </c>
      <c r="D80" s="33">
        <v>2</v>
      </c>
      <c r="E80" s="28" t="s">
        <v>157</v>
      </c>
      <c r="F80" s="29"/>
      <c r="G80" s="29"/>
      <c r="H80" s="29">
        <f>D80*F80</f>
        <v>0</v>
      </c>
      <c r="I80" s="29">
        <f>D80*G80</f>
        <v>0</v>
      </c>
    </row>
    <row r="81" spans="1:9" ht="56.25" x14ac:dyDescent="0.2">
      <c r="A81" s="28">
        <v>13</v>
      </c>
      <c r="B81" s="28" t="s">
        <v>210</v>
      </c>
      <c r="C81" s="28" t="s">
        <v>211</v>
      </c>
      <c r="D81" s="33">
        <v>2</v>
      </c>
      <c r="E81" s="28" t="s">
        <v>41</v>
      </c>
      <c r="F81" s="39"/>
      <c r="G81" s="29"/>
      <c r="H81" s="29">
        <f>D81*F81</f>
        <v>0</v>
      </c>
      <c r="I81" s="29">
        <f>D81*G81</f>
        <v>0</v>
      </c>
    </row>
    <row r="82" spans="1:9" ht="15" x14ac:dyDescent="0.2">
      <c r="A82" s="28"/>
      <c r="B82" s="23"/>
      <c r="C82" s="28" t="s">
        <v>212</v>
      </c>
      <c r="D82" s="40"/>
    </row>
    <row r="83" spans="1:9" ht="22.5" x14ac:dyDescent="0.2">
      <c r="A83" s="28">
        <v>14</v>
      </c>
      <c r="B83" s="28" t="s">
        <v>213</v>
      </c>
      <c r="C83" s="28" t="s">
        <v>214</v>
      </c>
      <c r="D83" s="33">
        <v>2</v>
      </c>
      <c r="E83" s="28" t="s">
        <v>41</v>
      </c>
      <c r="F83" s="39"/>
      <c r="G83" s="29"/>
      <c r="H83" s="29">
        <f t="shared" ref="H83:H88" si="4">D83*F83</f>
        <v>0</v>
      </c>
      <c r="I83" s="29">
        <f t="shared" ref="I83:I88" si="5">D83*G83</f>
        <v>0</v>
      </c>
    </row>
    <row r="84" spans="1:9" ht="22.5" x14ac:dyDescent="0.2">
      <c r="A84" s="28">
        <v>15</v>
      </c>
      <c r="B84" s="28" t="s">
        <v>215</v>
      </c>
      <c r="C84" s="28" t="s">
        <v>216</v>
      </c>
      <c r="D84" s="33">
        <v>1</v>
      </c>
      <c r="E84" s="28" t="s">
        <v>157</v>
      </c>
      <c r="F84" s="39"/>
      <c r="G84" s="39"/>
      <c r="H84" s="29">
        <f t="shared" si="4"/>
        <v>0</v>
      </c>
      <c r="I84" s="29">
        <f t="shared" si="5"/>
        <v>0</v>
      </c>
    </row>
    <row r="85" spans="1:9" ht="22.5" x14ac:dyDescent="0.2">
      <c r="A85" s="28">
        <v>16</v>
      </c>
      <c r="B85" s="28" t="s">
        <v>217</v>
      </c>
      <c r="C85" s="28" t="s">
        <v>218</v>
      </c>
      <c r="D85" s="33">
        <v>1</v>
      </c>
      <c r="E85" s="28" t="s">
        <v>157</v>
      </c>
      <c r="F85" s="39"/>
      <c r="G85" s="29"/>
      <c r="H85" s="29">
        <f t="shared" si="4"/>
        <v>0</v>
      </c>
      <c r="I85" s="29">
        <f t="shared" si="5"/>
        <v>0</v>
      </c>
    </row>
    <row r="86" spans="1:9" ht="22.5" x14ac:dyDescent="0.2">
      <c r="A86" s="28">
        <v>17</v>
      </c>
      <c r="B86" s="28" t="s">
        <v>219</v>
      </c>
      <c r="C86" s="28" t="s">
        <v>220</v>
      </c>
      <c r="D86" s="33">
        <v>1</v>
      </c>
      <c r="E86" s="28" t="s">
        <v>157</v>
      </c>
      <c r="F86" s="39"/>
      <c r="G86" s="29"/>
      <c r="H86" s="29">
        <f t="shared" si="4"/>
        <v>0</v>
      </c>
      <c r="I86" s="29">
        <f t="shared" si="5"/>
        <v>0</v>
      </c>
    </row>
    <row r="87" spans="1:9" ht="22.5" x14ac:dyDescent="0.2">
      <c r="A87" s="28">
        <v>18</v>
      </c>
      <c r="B87" s="28" t="s">
        <v>221</v>
      </c>
      <c r="C87" s="28" t="s">
        <v>222</v>
      </c>
      <c r="D87" s="33">
        <v>1</v>
      </c>
      <c r="E87" s="28" t="s">
        <v>157</v>
      </c>
      <c r="F87" s="39"/>
      <c r="G87" s="39"/>
      <c r="H87" s="29">
        <f t="shared" si="4"/>
        <v>0</v>
      </c>
      <c r="I87" s="29">
        <f t="shared" si="5"/>
        <v>0</v>
      </c>
    </row>
    <row r="88" spans="1:9" ht="45" x14ac:dyDescent="0.2">
      <c r="A88" s="28">
        <v>19</v>
      </c>
      <c r="B88" s="28" t="s">
        <v>223</v>
      </c>
      <c r="C88" s="28" t="s">
        <v>224</v>
      </c>
      <c r="D88" s="31">
        <v>2</v>
      </c>
      <c r="E88" s="28" t="s">
        <v>41</v>
      </c>
      <c r="F88" s="29"/>
      <c r="G88" s="29"/>
      <c r="H88" s="29">
        <f t="shared" si="4"/>
        <v>0</v>
      </c>
      <c r="I88" s="29">
        <f t="shared" si="5"/>
        <v>0</v>
      </c>
    </row>
    <row r="89" spans="1:9" ht="15" x14ac:dyDescent="0.2">
      <c r="A89" s="28"/>
      <c r="B89" s="23"/>
      <c r="C89" s="28" t="s">
        <v>225</v>
      </c>
    </row>
    <row r="90" spans="1:9" ht="46.5" customHeight="1" x14ac:dyDescent="0.2">
      <c r="A90" s="28">
        <v>20</v>
      </c>
      <c r="B90" s="28" t="s">
        <v>226</v>
      </c>
      <c r="C90" s="28" t="s">
        <v>227</v>
      </c>
      <c r="D90" s="31">
        <v>4</v>
      </c>
      <c r="E90" s="28" t="s">
        <v>41</v>
      </c>
      <c r="F90" s="29"/>
      <c r="G90" s="29"/>
      <c r="H90" s="29">
        <f>D90*F90</f>
        <v>0</v>
      </c>
      <c r="I90" s="29">
        <f>D90*G90</f>
        <v>0</v>
      </c>
    </row>
    <row r="91" spans="1:9" ht="22.5" x14ac:dyDescent="0.2">
      <c r="A91" s="28"/>
      <c r="B91" s="23"/>
      <c r="C91" s="38" t="s">
        <v>228</v>
      </c>
    </row>
    <row r="92" spans="1:9" ht="33.75" x14ac:dyDescent="0.2">
      <c r="A92" s="28">
        <v>21</v>
      </c>
      <c r="B92" s="28" t="s">
        <v>229</v>
      </c>
      <c r="C92" s="28" t="s">
        <v>230</v>
      </c>
      <c r="D92" s="31">
        <v>4</v>
      </c>
      <c r="E92" s="28" t="s">
        <v>41</v>
      </c>
      <c r="F92" s="29"/>
      <c r="G92" s="29"/>
      <c r="H92" s="29">
        <f>D92*F92</f>
        <v>0</v>
      </c>
      <c r="I92" s="29">
        <f>D92*G92</f>
        <v>0</v>
      </c>
    </row>
    <row r="93" spans="1:9" ht="33.75" x14ac:dyDescent="0.2">
      <c r="A93" s="28">
        <v>22</v>
      </c>
      <c r="B93" s="28" t="s">
        <v>231</v>
      </c>
      <c r="C93" s="28" t="s">
        <v>232</v>
      </c>
      <c r="D93" s="31">
        <v>4</v>
      </c>
      <c r="E93" s="28" t="s">
        <v>41</v>
      </c>
      <c r="F93" s="29"/>
      <c r="G93" s="29"/>
      <c r="H93" s="29">
        <f>D93*F93</f>
        <v>0</v>
      </c>
      <c r="I93" s="29">
        <f>D93*G93</f>
        <v>0</v>
      </c>
    </row>
    <row r="94" spans="1:9" ht="45" x14ac:dyDescent="0.2">
      <c r="A94" s="28">
        <v>23</v>
      </c>
      <c r="B94" s="28" t="s">
        <v>233</v>
      </c>
      <c r="C94" s="28" t="s">
        <v>234</v>
      </c>
      <c r="D94" s="31">
        <v>4</v>
      </c>
      <c r="E94" s="28" t="s">
        <v>41</v>
      </c>
      <c r="F94" s="29"/>
      <c r="G94" s="29"/>
      <c r="H94" s="29">
        <f>D94*F94</f>
        <v>0</v>
      </c>
      <c r="I94" s="29">
        <f>D94*G94</f>
        <v>0</v>
      </c>
    </row>
    <row r="95" spans="1:9" ht="15" x14ac:dyDescent="0.2">
      <c r="A95" s="23"/>
      <c r="B95" s="23"/>
      <c r="C95" s="28" t="s">
        <v>235</v>
      </c>
    </row>
    <row r="96" spans="1:9" ht="33.75" x14ac:dyDescent="0.2">
      <c r="A96" s="28">
        <v>24</v>
      </c>
      <c r="B96" s="28" t="s">
        <v>236</v>
      </c>
      <c r="C96" s="28" t="s">
        <v>237</v>
      </c>
      <c r="D96" s="31">
        <v>4</v>
      </c>
      <c r="E96" s="28" t="s">
        <v>41</v>
      </c>
      <c r="F96" s="29"/>
      <c r="G96" s="29"/>
      <c r="H96" s="29">
        <f>D96*F96</f>
        <v>0</v>
      </c>
      <c r="I96" s="29">
        <f>D96*G96</f>
        <v>0</v>
      </c>
    </row>
    <row r="97" spans="1:9" ht="45" x14ac:dyDescent="0.2">
      <c r="A97" s="28"/>
      <c r="B97" s="28" t="s">
        <v>238</v>
      </c>
      <c r="C97" s="28" t="s">
        <v>239</v>
      </c>
      <c r="D97" s="31">
        <v>4</v>
      </c>
      <c r="E97" s="28" t="s">
        <v>41</v>
      </c>
      <c r="F97" s="29"/>
      <c r="G97" s="29"/>
      <c r="H97" s="29">
        <f>D97*F97</f>
        <v>0</v>
      </c>
      <c r="I97" s="29">
        <f>D97*G97</f>
        <v>0</v>
      </c>
    </row>
    <row r="98" spans="1:9" ht="45" x14ac:dyDescent="0.2">
      <c r="A98" s="28">
        <v>25</v>
      </c>
      <c r="B98" s="28" t="s">
        <v>240</v>
      </c>
      <c r="C98" s="28" t="s">
        <v>241</v>
      </c>
      <c r="D98" s="31">
        <v>8</v>
      </c>
      <c r="E98" s="28" t="s">
        <v>41</v>
      </c>
      <c r="F98" s="29"/>
      <c r="G98" s="29"/>
      <c r="H98" s="29">
        <f>D98*F98</f>
        <v>0</v>
      </c>
      <c r="I98" s="29">
        <f>D98*G98</f>
        <v>0</v>
      </c>
    </row>
    <row r="99" spans="1:9" ht="45" x14ac:dyDescent="0.2">
      <c r="A99" s="28">
        <v>26</v>
      </c>
      <c r="B99" s="28" t="s">
        <v>242</v>
      </c>
      <c r="C99" s="28" t="s">
        <v>243</v>
      </c>
      <c r="D99" s="31">
        <v>2</v>
      </c>
      <c r="E99" s="28" t="s">
        <v>41</v>
      </c>
      <c r="F99" s="29"/>
      <c r="G99" s="29"/>
      <c r="H99" s="29">
        <f>D99*F99</f>
        <v>0</v>
      </c>
      <c r="I99" s="29">
        <f>D99*G99</f>
        <v>0</v>
      </c>
    </row>
    <row r="100" spans="1:9" ht="22.5" x14ac:dyDescent="0.2">
      <c r="A100" s="23"/>
      <c r="B100" s="23"/>
      <c r="C100" s="28" t="s">
        <v>244</v>
      </c>
    </row>
    <row r="101" spans="1:9" ht="45" x14ac:dyDescent="0.2">
      <c r="A101" s="28">
        <v>27</v>
      </c>
      <c r="B101" s="28" t="s">
        <v>245</v>
      </c>
      <c r="C101" s="28" t="s">
        <v>246</v>
      </c>
      <c r="D101" s="31">
        <v>2</v>
      </c>
      <c r="E101" s="28" t="s">
        <v>41</v>
      </c>
      <c r="F101" s="29"/>
      <c r="G101" s="29"/>
      <c r="H101" s="29">
        <f>D101*F101</f>
        <v>0</v>
      </c>
      <c r="I101" s="29">
        <f>D101*G101</f>
        <v>0</v>
      </c>
    </row>
    <row r="102" spans="1:9" ht="45" x14ac:dyDescent="0.2">
      <c r="A102" s="28"/>
      <c r="B102" s="23"/>
      <c r="C102" s="28" t="s">
        <v>247</v>
      </c>
    </row>
    <row r="103" spans="1:9" ht="33.75" x14ac:dyDescent="0.2">
      <c r="A103" s="28">
        <v>28</v>
      </c>
      <c r="B103" s="28" t="s">
        <v>248</v>
      </c>
      <c r="C103" s="28" t="s">
        <v>249</v>
      </c>
      <c r="D103" s="31">
        <v>2</v>
      </c>
      <c r="E103" s="28" t="s">
        <v>41</v>
      </c>
      <c r="F103" s="29"/>
      <c r="G103" s="29"/>
      <c r="H103" s="29">
        <f t="shared" ref="H103:H110" si="6">D103*F103</f>
        <v>0</v>
      </c>
      <c r="I103" s="29">
        <f t="shared" ref="I103:I110" si="7">D103*G103</f>
        <v>0</v>
      </c>
    </row>
    <row r="104" spans="1:9" ht="33.75" x14ac:dyDescent="0.2">
      <c r="A104" s="28">
        <v>29</v>
      </c>
      <c r="B104" s="28" t="s">
        <v>250</v>
      </c>
      <c r="C104" s="28" t="s">
        <v>251</v>
      </c>
      <c r="D104" s="31">
        <v>4</v>
      </c>
      <c r="E104" s="28" t="s">
        <v>41</v>
      </c>
      <c r="F104" s="29"/>
      <c r="G104" s="29"/>
      <c r="H104" s="29">
        <f t="shared" si="6"/>
        <v>0</v>
      </c>
      <c r="I104" s="29">
        <f t="shared" si="7"/>
        <v>0</v>
      </c>
    </row>
    <row r="105" spans="1:9" ht="45" x14ac:dyDescent="0.2">
      <c r="A105" s="28">
        <v>30</v>
      </c>
      <c r="B105" s="28" t="s">
        <v>252</v>
      </c>
      <c r="C105" s="42" t="s">
        <v>253</v>
      </c>
      <c r="D105" s="33">
        <v>2</v>
      </c>
      <c r="E105" s="28" t="s">
        <v>41</v>
      </c>
      <c r="F105" s="29"/>
      <c r="G105" s="29"/>
      <c r="H105" s="31">
        <f>D105*F105</f>
        <v>0</v>
      </c>
      <c r="I105" s="31">
        <f>D105*G105</f>
        <v>0</v>
      </c>
    </row>
    <row r="106" spans="1:9" ht="45" x14ac:dyDescent="0.2">
      <c r="A106" s="28">
        <v>31</v>
      </c>
      <c r="B106" s="28" t="s">
        <v>254</v>
      </c>
      <c r="C106" s="28" t="s">
        <v>255</v>
      </c>
      <c r="D106" s="31">
        <v>2</v>
      </c>
      <c r="E106" s="28" t="s">
        <v>41</v>
      </c>
      <c r="F106" s="29"/>
      <c r="G106" s="29"/>
      <c r="H106" s="29">
        <f t="shared" si="6"/>
        <v>0</v>
      </c>
      <c r="I106" s="29">
        <f t="shared" si="7"/>
        <v>0</v>
      </c>
    </row>
    <row r="107" spans="1:9" ht="35.25" customHeight="1" x14ac:dyDescent="0.2">
      <c r="A107" s="28">
        <v>32</v>
      </c>
      <c r="B107" s="28" t="s">
        <v>256</v>
      </c>
      <c r="C107" s="28" t="s">
        <v>257</v>
      </c>
      <c r="D107" s="31">
        <v>2</v>
      </c>
      <c r="E107" s="28" t="s">
        <v>41</v>
      </c>
      <c r="F107" s="29"/>
      <c r="G107" s="29"/>
      <c r="H107" s="29">
        <f t="shared" si="6"/>
        <v>0</v>
      </c>
      <c r="I107" s="29">
        <f t="shared" si="7"/>
        <v>0</v>
      </c>
    </row>
    <row r="108" spans="1:9" ht="33.75" x14ac:dyDescent="0.2">
      <c r="A108" s="28">
        <v>33</v>
      </c>
      <c r="B108" s="28" t="s">
        <v>258</v>
      </c>
      <c r="C108" s="28" t="s">
        <v>259</v>
      </c>
      <c r="D108" s="31">
        <v>4</v>
      </c>
      <c r="E108" s="28" t="s">
        <v>41</v>
      </c>
      <c r="F108" s="29"/>
      <c r="G108" s="29"/>
      <c r="H108" s="29">
        <f t="shared" si="6"/>
        <v>0</v>
      </c>
      <c r="I108" s="29">
        <f t="shared" si="7"/>
        <v>0</v>
      </c>
    </row>
    <row r="109" spans="1:9" ht="33.75" x14ac:dyDescent="0.2">
      <c r="A109" s="28">
        <v>34</v>
      </c>
      <c r="B109" s="28" t="s">
        <v>260</v>
      </c>
      <c r="C109" s="28" t="s">
        <v>261</v>
      </c>
      <c r="D109" s="31">
        <v>2</v>
      </c>
      <c r="E109" s="28" t="s">
        <v>41</v>
      </c>
      <c r="F109" s="29"/>
      <c r="G109" s="29"/>
      <c r="H109" s="29">
        <f t="shared" si="6"/>
        <v>0</v>
      </c>
      <c r="I109" s="29">
        <f t="shared" si="7"/>
        <v>0</v>
      </c>
    </row>
    <row r="110" spans="1:9" ht="56.25" x14ac:dyDescent="0.2">
      <c r="A110" s="28">
        <v>35</v>
      </c>
      <c r="B110" s="28" t="s">
        <v>262</v>
      </c>
      <c r="C110" s="28" t="s">
        <v>263</v>
      </c>
      <c r="D110" s="31">
        <v>2</v>
      </c>
      <c r="E110" s="28" t="s">
        <v>41</v>
      </c>
      <c r="F110" s="29"/>
      <c r="G110" s="29"/>
      <c r="H110" s="29">
        <f t="shared" si="6"/>
        <v>0</v>
      </c>
      <c r="I110" s="29">
        <f t="shared" si="7"/>
        <v>0</v>
      </c>
    </row>
    <row r="111" spans="1:9" ht="15" x14ac:dyDescent="0.2">
      <c r="A111" s="28"/>
      <c r="B111" s="23"/>
      <c r="C111" s="28" t="s">
        <v>264</v>
      </c>
    </row>
    <row r="112" spans="1:9" ht="24" customHeight="1" x14ac:dyDescent="0.2">
      <c r="A112" s="28">
        <v>36</v>
      </c>
      <c r="B112" s="28" t="s">
        <v>265</v>
      </c>
      <c r="C112" s="28" t="s">
        <v>266</v>
      </c>
      <c r="D112" s="31">
        <v>4</v>
      </c>
      <c r="E112" s="28" t="s">
        <v>41</v>
      </c>
      <c r="F112" s="29"/>
      <c r="G112" s="29"/>
      <c r="H112" s="29">
        <f>D112*F112</f>
        <v>0</v>
      </c>
      <c r="I112" s="29">
        <f>D112*G112</f>
        <v>0</v>
      </c>
    </row>
    <row r="113" spans="1:12" ht="56.25" x14ac:dyDescent="0.2">
      <c r="A113" s="28">
        <v>37</v>
      </c>
      <c r="B113" s="28" t="s">
        <v>267</v>
      </c>
      <c r="C113" s="28" t="s">
        <v>268</v>
      </c>
      <c r="D113" s="31">
        <v>5</v>
      </c>
      <c r="E113" s="28" t="s">
        <v>41</v>
      </c>
      <c r="F113" s="29"/>
      <c r="G113" s="29"/>
      <c r="H113" s="29">
        <f>D113*F113</f>
        <v>0</v>
      </c>
      <c r="I113" s="29">
        <f>D113*G113</f>
        <v>0</v>
      </c>
    </row>
    <row r="114" spans="1:12" ht="15" x14ac:dyDescent="0.2">
      <c r="A114" s="28"/>
      <c r="B114" s="23"/>
      <c r="C114" s="28">
        <v>564000</v>
      </c>
    </row>
    <row r="115" spans="1:12" ht="22.5" x14ac:dyDescent="0.2">
      <c r="A115" s="28">
        <v>38</v>
      </c>
      <c r="B115" s="28" t="s">
        <v>269</v>
      </c>
      <c r="C115" s="28" t="s">
        <v>270</v>
      </c>
      <c r="D115" s="31">
        <v>1</v>
      </c>
      <c r="E115" s="28" t="s">
        <v>157</v>
      </c>
      <c r="F115" s="29"/>
      <c r="G115" s="29"/>
      <c r="H115" s="29">
        <f>D115*F115</f>
        <v>0</v>
      </c>
      <c r="I115" s="29">
        <f>D115*G115</f>
        <v>0</v>
      </c>
      <c r="K115" s="29"/>
      <c r="L115" s="29"/>
    </row>
    <row r="116" spans="1:12" ht="15" x14ac:dyDescent="0.2">
      <c r="A116" s="28"/>
      <c r="B116" s="23"/>
      <c r="C116" s="24" t="s">
        <v>45</v>
      </c>
      <c r="D116" s="23"/>
      <c r="E116" s="23"/>
      <c r="F116" s="32"/>
      <c r="G116" s="32"/>
      <c r="H116" s="30">
        <f>SUM(H64:H115)</f>
        <v>0</v>
      </c>
      <c r="I116" s="30">
        <f>SUM(I64:I115)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10" customWidth="1"/>
    <col min="3" max="3" width="34.28515625" customWidth="1"/>
    <col min="4" max="4" width="9.7109375" customWidth="1"/>
    <col min="5" max="5" width="9.28515625" customWidth="1"/>
    <col min="6" max="7" width="8.28515625" style="43" customWidth="1"/>
    <col min="8" max="9" width="8.7109375" customWidth="1"/>
    <col min="257" max="257" width="4" bestFit="1" customWidth="1"/>
    <col min="258" max="258" width="10" customWidth="1"/>
    <col min="259" max="259" width="34.28515625" customWidth="1"/>
    <col min="260" max="260" width="9.7109375" customWidth="1"/>
    <col min="261" max="261" width="9.28515625" customWidth="1"/>
    <col min="262" max="263" width="8.28515625" customWidth="1"/>
    <col min="264" max="265" width="8.7109375" customWidth="1"/>
    <col min="513" max="513" width="4" bestFit="1" customWidth="1"/>
    <col min="514" max="514" width="10" customWidth="1"/>
    <col min="515" max="515" width="34.28515625" customWidth="1"/>
    <col min="516" max="516" width="9.7109375" customWidth="1"/>
    <col min="517" max="517" width="9.28515625" customWidth="1"/>
    <col min="518" max="519" width="8.28515625" customWidth="1"/>
    <col min="520" max="521" width="8.7109375" customWidth="1"/>
    <col min="769" max="769" width="4" bestFit="1" customWidth="1"/>
    <col min="770" max="770" width="10" customWidth="1"/>
    <col min="771" max="771" width="34.28515625" customWidth="1"/>
    <col min="772" max="772" width="9.7109375" customWidth="1"/>
    <col min="773" max="773" width="9.28515625" customWidth="1"/>
    <col min="774" max="775" width="8.28515625" customWidth="1"/>
    <col min="776" max="777" width="8.7109375" customWidth="1"/>
    <col min="1025" max="1025" width="4" bestFit="1" customWidth="1"/>
    <col min="1026" max="1026" width="10" customWidth="1"/>
    <col min="1027" max="1027" width="34.28515625" customWidth="1"/>
    <col min="1028" max="1028" width="9.7109375" customWidth="1"/>
    <col min="1029" max="1029" width="9.28515625" customWidth="1"/>
    <col min="1030" max="1031" width="8.28515625" customWidth="1"/>
    <col min="1032" max="1033" width="8.7109375" customWidth="1"/>
    <col min="1281" max="1281" width="4" bestFit="1" customWidth="1"/>
    <col min="1282" max="1282" width="10" customWidth="1"/>
    <col min="1283" max="1283" width="34.28515625" customWidth="1"/>
    <col min="1284" max="1284" width="9.7109375" customWidth="1"/>
    <col min="1285" max="1285" width="9.28515625" customWidth="1"/>
    <col min="1286" max="1287" width="8.28515625" customWidth="1"/>
    <col min="1288" max="1289" width="8.7109375" customWidth="1"/>
    <col min="1537" max="1537" width="4" bestFit="1" customWidth="1"/>
    <col min="1538" max="1538" width="10" customWidth="1"/>
    <col min="1539" max="1539" width="34.28515625" customWidth="1"/>
    <col min="1540" max="1540" width="9.7109375" customWidth="1"/>
    <col min="1541" max="1541" width="9.28515625" customWidth="1"/>
    <col min="1542" max="1543" width="8.28515625" customWidth="1"/>
    <col min="1544" max="1545" width="8.7109375" customWidth="1"/>
    <col min="1793" max="1793" width="4" bestFit="1" customWidth="1"/>
    <col min="1794" max="1794" width="10" customWidth="1"/>
    <col min="1795" max="1795" width="34.28515625" customWidth="1"/>
    <col min="1796" max="1796" width="9.7109375" customWidth="1"/>
    <col min="1797" max="1797" width="9.28515625" customWidth="1"/>
    <col min="1798" max="1799" width="8.28515625" customWidth="1"/>
    <col min="1800" max="1801" width="8.7109375" customWidth="1"/>
    <col min="2049" max="2049" width="4" bestFit="1" customWidth="1"/>
    <col min="2050" max="2050" width="10" customWidth="1"/>
    <col min="2051" max="2051" width="34.28515625" customWidth="1"/>
    <col min="2052" max="2052" width="9.7109375" customWidth="1"/>
    <col min="2053" max="2053" width="9.28515625" customWidth="1"/>
    <col min="2054" max="2055" width="8.28515625" customWidth="1"/>
    <col min="2056" max="2057" width="8.7109375" customWidth="1"/>
    <col min="2305" max="2305" width="4" bestFit="1" customWidth="1"/>
    <col min="2306" max="2306" width="10" customWidth="1"/>
    <col min="2307" max="2307" width="34.28515625" customWidth="1"/>
    <col min="2308" max="2308" width="9.7109375" customWidth="1"/>
    <col min="2309" max="2309" width="9.28515625" customWidth="1"/>
    <col min="2310" max="2311" width="8.28515625" customWidth="1"/>
    <col min="2312" max="2313" width="8.7109375" customWidth="1"/>
    <col min="2561" max="2561" width="4" bestFit="1" customWidth="1"/>
    <col min="2562" max="2562" width="10" customWidth="1"/>
    <col min="2563" max="2563" width="34.28515625" customWidth="1"/>
    <col min="2564" max="2564" width="9.7109375" customWidth="1"/>
    <col min="2565" max="2565" width="9.28515625" customWidth="1"/>
    <col min="2566" max="2567" width="8.28515625" customWidth="1"/>
    <col min="2568" max="2569" width="8.7109375" customWidth="1"/>
    <col min="2817" max="2817" width="4" bestFit="1" customWidth="1"/>
    <col min="2818" max="2818" width="10" customWidth="1"/>
    <col min="2819" max="2819" width="34.28515625" customWidth="1"/>
    <col min="2820" max="2820" width="9.7109375" customWidth="1"/>
    <col min="2821" max="2821" width="9.28515625" customWidth="1"/>
    <col min="2822" max="2823" width="8.28515625" customWidth="1"/>
    <col min="2824" max="2825" width="8.7109375" customWidth="1"/>
    <col min="3073" max="3073" width="4" bestFit="1" customWidth="1"/>
    <col min="3074" max="3074" width="10" customWidth="1"/>
    <col min="3075" max="3075" width="34.28515625" customWidth="1"/>
    <col min="3076" max="3076" width="9.7109375" customWidth="1"/>
    <col min="3077" max="3077" width="9.28515625" customWidth="1"/>
    <col min="3078" max="3079" width="8.28515625" customWidth="1"/>
    <col min="3080" max="3081" width="8.7109375" customWidth="1"/>
    <col min="3329" max="3329" width="4" bestFit="1" customWidth="1"/>
    <col min="3330" max="3330" width="10" customWidth="1"/>
    <col min="3331" max="3331" width="34.28515625" customWidth="1"/>
    <col min="3332" max="3332" width="9.7109375" customWidth="1"/>
    <col min="3333" max="3333" width="9.28515625" customWidth="1"/>
    <col min="3334" max="3335" width="8.28515625" customWidth="1"/>
    <col min="3336" max="3337" width="8.7109375" customWidth="1"/>
    <col min="3585" max="3585" width="4" bestFit="1" customWidth="1"/>
    <col min="3586" max="3586" width="10" customWidth="1"/>
    <col min="3587" max="3587" width="34.28515625" customWidth="1"/>
    <col min="3588" max="3588" width="9.7109375" customWidth="1"/>
    <col min="3589" max="3589" width="9.28515625" customWidth="1"/>
    <col min="3590" max="3591" width="8.28515625" customWidth="1"/>
    <col min="3592" max="3593" width="8.7109375" customWidth="1"/>
    <col min="3841" max="3841" width="4" bestFit="1" customWidth="1"/>
    <col min="3842" max="3842" width="10" customWidth="1"/>
    <col min="3843" max="3843" width="34.28515625" customWidth="1"/>
    <col min="3844" max="3844" width="9.7109375" customWidth="1"/>
    <col min="3845" max="3845" width="9.28515625" customWidth="1"/>
    <col min="3846" max="3847" width="8.28515625" customWidth="1"/>
    <col min="3848" max="3849" width="8.7109375" customWidth="1"/>
    <col min="4097" max="4097" width="4" bestFit="1" customWidth="1"/>
    <col min="4098" max="4098" width="10" customWidth="1"/>
    <col min="4099" max="4099" width="34.28515625" customWidth="1"/>
    <col min="4100" max="4100" width="9.7109375" customWidth="1"/>
    <col min="4101" max="4101" width="9.28515625" customWidth="1"/>
    <col min="4102" max="4103" width="8.28515625" customWidth="1"/>
    <col min="4104" max="4105" width="8.7109375" customWidth="1"/>
    <col min="4353" max="4353" width="4" bestFit="1" customWidth="1"/>
    <col min="4354" max="4354" width="10" customWidth="1"/>
    <col min="4355" max="4355" width="34.28515625" customWidth="1"/>
    <col min="4356" max="4356" width="9.7109375" customWidth="1"/>
    <col min="4357" max="4357" width="9.28515625" customWidth="1"/>
    <col min="4358" max="4359" width="8.28515625" customWidth="1"/>
    <col min="4360" max="4361" width="8.7109375" customWidth="1"/>
    <col min="4609" max="4609" width="4" bestFit="1" customWidth="1"/>
    <col min="4610" max="4610" width="10" customWidth="1"/>
    <col min="4611" max="4611" width="34.28515625" customWidth="1"/>
    <col min="4612" max="4612" width="9.7109375" customWidth="1"/>
    <col min="4613" max="4613" width="9.28515625" customWidth="1"/>
    <col min="4614" max="4615" width="8.28515625" customWidth="1"/>
    <col min="4616" max="4617" width="8.7109375" customWidth="1"/>
    <col min="4865" max="4865" width="4" bestFit="1" customWidth="1"/>
    <col min="4866" max="4866" width="10" customWidth="1"/>
    <col min="4867" max="4867" width="34.28515625" customWidth="1"/>
    <col min="4868" max="4868" width="9.7109375" customWidth="1"/>
    <col min="4869" max="4869" width="9.28515625" customWidth="1"/>
    <col min="4870" max="4871" width="8.28515625" customWidth="1"/>
    <col min="4872" max="4873" width="8.7109375" customWidth="1"/>
    <col min="5121" max="5121" width="4" bestFit="1" customWidth="1"/>
    <col min="5122" max="5122" width="10" customWidth="1"/>
    <col min="5123" max="5123" width="34.28515625" customWidth="1"/>
    <col min="5124" max="5124" width="9.7109375" customWidth="1"/>
    <col min="5125" max="5125" width="9.28515625" customWidth="1"/>
    <col min="5126" max="5127" width="8.28515625" customWidth="1"/>
    <col min="5128" max="5129" width="8.7109375" customWidth="1"/>
    <col min="5377" max="5377" width="4" bestFit="1" customWidth="1"/>
    <col min="5378" max="5378" width="10" customWidth="1"/>
    <col min="5379" max="5379" width="34.28515625" customWidth="1"/>
    <col min="5380" max="5380" width="9.7109375" customWidth="1"/>
    <col min="5381" max="5381" width="9.28515625" customWidth="1"/>
    <col min="5382" max="5383" width="8.28515625" customWidth="1"/>
    <col min="5384" max="5385" width="8.7109375" customWidth="1"/>
    <col min="5633" max="5633" width="4" bestFit="1" customWidth="1"/>
    <col min="5634" max="5634" width="10" customWidth="1"/>
    <col min="5635" max="5635" width="34.28515625" customWidth="1"/>
    <col min="5636" max="5636" width="9.7109375" customWidth="1"/>
    <col min="5637" max="5637" width="9.28515625" customWidth="1"/>
    <col min="5638" max="5639" width="8.28515625" customWidth="1"/>
    <col min="5640" max="5641" width="8.7109375" customWidth="1"/>
    <col min="5889" max="5889" width="4" bestFit="1" customWidth="1"/>
    <col min="5890" max="5890" width="10" customWidth="1"/>
    <col min="5891" max="5891" width="34.28515625" customWidth="1"/>
    <col min="5892" max="5892" width="9.7109375" customWidth="1"/>
    <col min="5893" max="5893" width="9.28515625" customWidth="1"/>
    <col min="5894" max="5895" width="8.28515625" customWidth="1"/>
    <col min="5896" max="5897" width="8.7109375" customWidth="1"/>
    <col min="6145" max="6145" width="4" bestFit="1" customWidth="1"/>
    <col min="6146" max="6146" width="10" customWidth="1"/>
    <col min="6147" max="6147" width="34.28515625" customWidth="1"/>
    <col min="6148" max="6148" width="9.7109375" customWidth="1"/>
    <col min="6149" max="6149" width="9.28515625" customWidth="1"/>
    <col min="6150" max="6151" width="8.28515625" customWidth="1"/>
    <col min="6152" max="6153" width="8.7109375" customWidth="1"/>
    <col min="6401" max="6401" width="4" bestFit="1" customWidth="1"/>
    <col min="6402" max="6402" width="10" customWidth="1"/>
    <col min="6403" max="6403" width="34.28515625" customWidth="1"/>
    <col min="6404" max="6404" width="9.7109375" customWidth="1"/>
    <col min="6405" max="6405" width="9.28515625" customWidth="1"/>
    <col min="6406" max="6407" width="8.28515625" customWidth="1"/>
    <col min="6408" max="6409" width="8.7109375" customWidth="1"/>
    <col min="6657" max="6657" width="4" bestFit="1" customWidth="1"/>
    <col min="6658" max="6658" width="10" customWidth="1"/>
    <col min="6659" max="6659" width="34.28515625" customWidth="1"/>
    <col min="6660" max="6660" width="9.7109375" customWidth="1"/>
    <col min="6661" max="6661" width="9.28515625" customWidth="1"/>
    <col min="6662" max="6663" width="8.28515625" customWidth="1"/>
    <col min="6664" max="6665" width="8.7109375" customWidth="1"/>
    <col min="6913" max="6913" width="4" bestFit="1" customWidth="1"/>
    <col min="6914" max="6914" width="10" customWidth="1"/>
    <col min="6915" max="6915" width="34.28515625" customWidth="1"/>
    <col min="6916" max="6916" width="9.7109375" customWidth="1"/>
    <col min="6917" max="6917" width="9.28515625" customWidth="1"/>
    <col min="6918" max="6919" width="8.28515625" customWidth="1"/>
    <col min="6920" max="6921" width="8.7109375" customWidth="1"/>
    <col min="7169" max="7169" width="4" bestFit="1" customWidth="1"/>
    <col min="7170" max="7170" width="10" customWidth="1"/>
    <col min="7171" max="7171" width="34.28515625" customWidth="1"/>
    <col min="7172" max="7172" width="9.7109375" customWidth="1"/>
    <col min="7173" max="7173" width="9.28515625" customWidth="1"/>
    <col min="7174" max="7175" width="8.28515625" customWidth="1"/>
    <col min="7176" max="7177" width="8.7109375" customWidth="1"/>
    <col min="7425" max="7425" width="4" bestFit="1" customWidth="1"/>
    <col min="7426" max="7426" width="10" customWidth="1"/>
    <col min="7427" max="7427" width="34.28515625" customWidth="1"/>
    <col min="7428" max="7428" width="9.7109375" customWidth="1"/>
    <col min="7429" max="7429" width="9.28515625" customWidth="1"/>
    <col min="7430" max="7431" width="8.28515625" customWidth="1"/>
    <col min="7432" max="7433" width="8.7109375" customWidth="1"/>
    <col min="7681" max="7681" width="4" bestFit="1" customWidth="1"/>
    <col min="7682" max="7682" width="10" customWidth="1"/>
    <col min="7683" max="7683" width="34.28515625" customWidth="1"/>
    <col min="7684" max="7684" width="9.7109375" customWidth="1"/>
    <col min="7685" max="7685" width="9.28515625" customWidth="1"/>
    <col min="7686" max="7687" width="8.28515625" customWidth="1"/>
    <col min="7688" max="7689" width="8.7109375" customWidth="1"/>
    <col min="7937" max="7937" width="4" bestFit="1" customWidth="1"/>
    <col min="7938" max="7938" width="10" customWidth="1"/>
    <col min="7939" max="7939" width="34.28515625" customWidth="1"/>
    <col min="7940" max="7940" width="9.7109375" customWidth="1"/>
    <col min="7941" max="7941" width="9.28515625" customWidth="1"/>
    <col min="7942" max="7943" width="8.28515625" customWidth="1"/>
    <col min="7944" max="7945" width="8.7109375" customWidth="1"/>
    <col min="8193" max="8193" width="4" bestFit="1" customWidth="1"/>
    <col min="8194" max="8194" width="10" customWidth="1"/>
    <col min="8195" max="8195" width="34.28515625" customWidth="1"/>
    <col min="8196" max="8196" width="9.7109375" customWidth="1"/>
    <col min="8197" max="8197" width="9.28515625" customWidth="1"/>
    <col min="8198" max="8199" width="8.28515625" customWidth="1"/>
    <col min="8200" max="8201" width="8.7109375" customWidth="1"/>
    <col min="8449" max="8449" width="4" bestFit="1" customWidth="1"/>
    <col min="8450" max="8450" width="10" customWidth="1"/>
    <col min="8451" max="8451" width="34.28515625" customWidth="1"/>
    <col min="8452" max="8452" width="9.7109375" customWidth="1"/>
    <col min="8453" max="8453" width="9.28515625" customWidth="1"/>
    <col min="8454" max="8455" width="8.28515625" customWidth="1"/>
    <col min="8456" max="8457" width="8.7109375" customWidth="1"/>
    <col min="8705" max="8705" width="4" bestFit="1" customWidth="1"/>
    <col min="8706" max="8706" width="10" customWidth="1"/>
    <col min="8707" max="8707" width="34.28515625" customWidth="1"/>
    <col min="8708" max="8708" width="9.7109375" customWidth="1"/>
    <col min="8709" max="8709" width="9.28515625" customWidth="1"/>
    <col min="8710" max="8711" width="8.28515625" customWidth="1"/>
    <col min="8712" max="8713" width="8.7109375" customWidth="1"/>
    <col min="8961" max="8961" width="4" bestFit="1" customWidth="1"/>
    <col min="8962" max="8962" width="10" customWidth="1"/>
    <col min="8963" max="8963" width="34.28515625" customWidth="1"/>
    <col min="8964" max="8964" width="9.7109375" customWidth="1"/>
    <col min="8965" max="8965" width="9.28515625" customWidth="1"/>
    <col min="8966" max="8967" width="8.28515625" customWidth="1"/>
    <col min="8968" max="8969" width="8.7109375" customWidth="1"/>
    <col min="9217" max="9217" width="4" bestFit="1" customWidth="1"/>
    <col min="9218" max="9218" width="10" customWidth="1"/>
    <col min="9219" max="9219" width="34.28515625" customWidth="1"/>
    <col min="9220" max="9220" width="9.7109375" customWidth="1"/>
    <col min="9221" max="9221" width="9.28515625" customWidth="1"/>
    <col min="9222" max="9223" width="8.28515625" customWidth="1"/>
    <col min="9224" max="9225" width="8.7109375" customWidth="1"/>
    <col min="9473" max="9473" width="4" bestFit="1" customWidth="1"/>
    <col min="9474" max="9474" width="10" customWidth="1"/>
    <col min="9475" max="9475" width="34.28515625" customWidth="1"/>
    <col min="9476" max="9476" width="9.7109375" customWidth="1"/>
    <col min="9477" max="9477" width="9.28515625" customWidth="1"/>
    <col min="9478" max="9479" width="8.28515625" customWidth="1"/>
    <col min="9480" max="9481" width="8.7109375" customWidth="1"/>
    <col min="9729" max="9729" width="4" bestFit="1" customWidth="1"/>
    <col min="9730" max="9730" width="10" customWidth="1"/>
    <col min="9731" max="9731" width="34.28515625" customWidth="1"/>
    <col min="9732" max="9732" width="9.7109375" customWidth="1"/>
    <col min="9733" max="9733" width="9.28515625" customWidth="1"/>
    <col min="9734" max="9735" width="8.28515625" customWidth="1"/>
    <col min="9736" max="9737" width="8.7109375" customWidth="1"/>
    <col min="9985" max="9985" width="4" bestFit="1" customWidth="1"/>
    <col min="9986" max="9986" width="10" customWidth="1"/>
    <col min="9987" max="9987" width="34.28515625" customWidth="1"/>
    <col min="9988" max="9988" width="9.7109375" customWidth="1"/>
    <col min="9989" max="9989" width="9.28515625" customWidth="1"/>
    <col min="9990" max="9991" width="8.28515625" customWidth="1"/>
    <col min="9992" max="9993" width="8.7109375" customWidth="1"/>
    <col min="10241" max="10241" width="4" bestFit="1" customWidth="1"/>
    <col min="10242" max="10242" width="10" customWidth="1"/>
    <col min="10243" max="10243" width="34.28515625" customWidth="1"/>
    <col min="10244" max="10244" width="9.7109375" customWidth="1"/>
    <col min="10245" max="10245" width="9.28515625" customWidth="1"/>
    <col min="10246" max="10247" width="8.28515625" customWidth="1"/>
    <col min="10248" max="10249" width="8.7109375" customWidth="1"/>
    <col min="10497" max="10497" width="4" bestFit="1" customWidth="1"/>
    <col min="10498" max="10498" width="10" customWidth="1"/>
    <col min="10499" max="10499" width="34.28515625" customWidth="1"/>
    <col min="10500" max="10500" width="9.7109375" customWidth="1"/>
    <col min="10501" max="10501" width="9.28515625" customWidth="1"/>
    <col min="10502" max="10503" width="8.28515625" customWidth="1"/>
    <col min="10504" max="10505" width="8.7109375" customWidth="1"/>
    <col min="10753" max="10753" width="4" bestFit="1" customWidth="1"/>
    <col min="10754" max="10754" width="10" customWidth="1"/>
    <col min="10755" max="10755" width="34.28515625" customWidth="1"/>
    <col min="10756" max="10756" width="9.7109375" customWidth="1"/>
    <col min="10757" max="10757" width="9.28515625" customWidth="1"/>
    <col min="10758" max="10759" width="8.28515625" customWidth="1"/>
    <col min="10760" max="10761" width="8.7109375" customWidth="1"/>
    <col min="11009" max="11009" width="4" bestFit="1" customWidth="1"/>
    <col min="11010" max="11010" width="10" customWidth="1"/>
    <col min="11011" max="11011" width="34.28515625" customWidth="1"/>
    <col min="11012" max="11012" width="9.7109375" customWidth="1"/>
    <col min="11013" max="11013" width="9.28515625" customWidth="1"/>
    <col min="11014" max="11015" width="8.28515625" customWidth="1"/>
    <col min="11016" max="11017" width="8.7109375" customWidth="1"/>
    <col min="11265" max="11265" width="4" bestFit="1" customWidth="1"/>
    <col min="11266" max="11266" width="10" customWidth="1"/>
    <col min="11267" max="11267" width="34.28515625" customWidth="1"/>
    <col min="11268" max="11268" width="9.7109375" customWidth="1"/>
    <col min="11269" max="11269" width="9.28515625" customWidth="1"/>
    <col min="11270" max="11271" width="8.28515625" customWidth="1"/>
    <col min="11272" max="11273" width="8.7109375" customWidth="1"/>
    <col min="11521" max="11521" width="4" bestFit="1" customWidth="1"/>
    <col min="11522" max="11522" width="10" customWidth="1"/>
    <col min="11523" max="11523" width="34.28515625" customWidth="1"/>
    <col min="11524" max="11524" width="9.7109375" customWidth="1"/>
    <col min="11525" max="11525" width="9.28515625" customWidth="1"/>
    <col min="11526" max="11527" width="8.28515625" customWidth="1"/>
    <col min="11528" max="11529" width="8.7109375" customWidth="1"/>
    <col min="11777" max="11777" width="4" bestFit="1" customWidth="1"/>
    <col min="11778" max="11778" width="10" customWidth="1"/>
    <col min="11779" max="11779" width="34.28515625" customWidth="1"/>
    <col min="11780" max="11780" width="9.7109375" customWidth="1"/>
    <col min="11781" max="11781" width="9.28515625" customWidth="1"/>
    <col min="11782" max="11783" width="8.28515625" customWidth="1"/>
    <col min="11784" max="11785" width="8.7109375" customWidth="1"/>
    <col min="12033" max="12033" width="4" bestFit="1" customWidth="1"/>
    <col min="12034" max="12034" width="10" customWidth="1"/>
    <col min="12035" max="12035" width="34.28515625" customWidth="1"/>
    <col min="12036" max="12036" width="9.7109375" customWidth="1"/>
    <col min="12037" max="12037" width="9.28515625" customWidth="1"/>
    <col min="12038" max="12039" width="8.28515625" customWidth="1"/>
    <col min="12040" max="12041" width="8.7109375" customWidth="1"/>
    <col min="12289" max="12289" width="4" bestFit="1" customWidth="1"/>
    <col min="12290" max="12290" width="10" customWidth="1"/>
    <col min="12291" max="12291" width="34.28515625" customWidth="1"/>
    <col min="12292" max="12292" width="9.7109375" customWidth="1"/>
    <col min="12293" max="12293" width="9.28515625" customWidth="1"/>
    <col min="12294" max="12295" width="8.28515625" customWidth="1"/>
    <col min="12296" max="12297" width="8.7109375" customWidth="1"/>
    <col min="12545" max="12545" width="4" bestFit="1" customWidth="1"/>
    <col min="12546" max="12546" width="10" customWidth="1"/>
    <col min="12547" max="12547" width="34.28515625" customWidth="1"/>
    <col min="12548" max="12548" width="9.7109375" customWidth="1"/>
    <col min="12549" max="12549" width="9.28515625" customWidth="1"/>
    <col min="12550" max="12551" width="8.28515625" customWidth="1"/>
    <col min="12552" max="12553" width="8.7109375" customWidth="1"/>
    <col min="12801" max="12801" width="4" bestFit="1" customWidth="1"/>
    <col min="12802" max="12802" width="10" customWidth="1"/>
    <col min="12803" max="12803" width="34.28515625" customWidth="1"/>
    <col min="12804" max="12804" width="9.7109375" customWidth="1"/>
    <col min="12805" max="12805" width="9.28515625" customWidth="1"/>
    <col min="12806" max="12807" width="8.28515625" customWidth="1"/>
    <col min="12808" max="12809" width="8.7109375" customWidth="1"/>
    <col min="13057" max="13057" width="4" bestFit="1" customWidth="1"/>
    <col min="13058" max="13058" width="10" customWidth="1"/>
    <col min="13059" max="13059" width="34.28515625" customWidth="1"/>
    <col min="13060" max="13060" width="9.7109375" customWidth="1"/>
    <col min="13061" max="13061" width="9.28515625" customWidth="1"/>
    <col min="13062" max="13063" width="8.28515625" customWidth="1"/>
    <col min="13064" max="13065" width="8.7109375" customWidth="1"/>
    <col min="13313" max="13313" width="4" bestFit="1" customWidth="1"/>
    <col min="13314" max="13314" width="10" customWidth="1"/>
    <col min="13315" max="13315" width="34.28515625" customWidth="1"/>
    <col min="13316" max="13316" width="9.7109375" customWidth="1"/>
    <col min="13317" max="13317" width="9.28515625" customWidth="1"/>
    <col min="13318" max="13319" width="8.28515625" customWidth="1"/>
    <col min="13320" max="13321" width="8.7109375" customWidth="1"/>
    <col min="13569" max="13569" width="4" bestFit="1" customWidth="1"/>
    <col min="13570" max="13570" width="10" customWidth="1"/>
    <col min="13571" max="13571" width="34.28515625" customWidth="1"/>
    <col min="13572" max="13572" width="9.7109375" customWidth="1"/>
    <col min="13573" max="13573" width="9.28515625" customWidth="1"/>
    <col min="13574" max="13575" width="8.28515625" customWidth="1"/>
    <col min="13576" max="13577" width="8.7109375" customWidth="1"/>
    <col min="13825" max="13825" width="4" bestFit="1" customWidth="1"/>
    <col min="13826" max="13826" width="10" customWidth="1"/>
    <col min="13827" max="13827" width="34.28515625" customWidth="1"/>
    <col min="13828" max="13828" width="9.7109375" customWidth="1"/>
    <col min="13829" max="13829" width="9.28515625" customWidth="1"/>
    <col min="13830" max="13831" width="8.28515625" customWidth="1"/>
    <col min="13832" max="13833" width="8.7109375" customWidth="1"/>
    <col min="14081" max="14081" width="4" bestFit="1" customWidth="1"/>
    <col min="14082" max="14082" width="10" customWidth="1"/>
    <col min="14083" max="14083" width="34.28515625" customWidth="1"/>
    <col min="14084" max="14084" width="9.7109375" customWidth="1"/>
    <col min="14085" max="14085" width="9.28515625" customWidth="1"/>
    <col min="14086" max="14087" width="8.28515625" customWidth="1"/>
    <col min="14088" max="14089" width="8.7109375" customWidth="1"/>
    <col min="14337" max="14337" width="4" bestFit="1" customWidth="1"/>
    <col min="14338" max="14338" width="10" customWidth="1"/>
    <col min="14339" max="14339" width="34.28515625" customWidth="1"/>
    <col min="14340" max="14340" width="9.7109375" customWidth="1"/>
    <col min="14341" max="14341" width="9.28515625" customWidth="1"/>
    <col min="14342" max="14343" width="8.28515625" customWidth="1"/>
    <col min="14344" max="14345" width="8.7109375" customWidth="1"/>
    <col min="14593" max="14593" width="4" bestFit="1" customWidth="1"/>
    <col min="14594" max="14594" width="10" customWidth="1"/>
    <col min="14595" max="14595" width="34.28515625" customWidth="1"/>
    <col min="14596" max="14596" width="9.7109375" customWidth="1"/>
    <col min="14597" max="14597" width="9.28515625" customWidth="1"/>
    <col min="14598" max="14599" width="8.28515625" customWidth="1"/>
    <col min="14600" max="14601" width="8.7109375" customWidth="1"/>
    <col min="14849" max="14849" width="4" bestFit="1" customWidth="1"/>
    <col min="14850" max="14850" width="10" customWidth="1"/>
    <col min="14851" max="14851" width="34.28515625" customWidth="1"/>
    <col min="14852" max="14852" width="9.7109375" customWidth="1"/>
    <col min="14853" max="14853" width="9.28515625" customWidth="1"/>
    <col min="14854" max="14855" width="8.28515625" customWidth="1"/>
    <col min="14856" max="14857" width="8.7109375" customWidth="1"/>
    <col min="15105" max="15105" width="4" bestFit="1" customWidth="1"/>
    <col min="15106" max="15106" width="10" customWidth="1"/>
    <col min="15107" max="15107" width="34.28515625" customWidth="1"/>
    <col min="15108" max="15108" width="9.7109375" customWidth="1"/>
    <col min="15109" max="15109" width="9.28515625" customWidth="1"/>
    <col min="15110" max="15111" width="8.28515625" customWidth="1"/>
    <col min="15112" max="15113" width="8.7109375" customWidth="1"/>
    <col min="15361" max="15361" width="4" bestFit="1" customWidth="1"/>
    <col min="15362" max="15362" width="10" customWidth="1"/>
    <col min="15363" max="15363" width="34.28515625" customWidth="1"/>
    <col min="15364" max="15364" width="9.7109375" customWidth="1"/>
    <col min="15365" max="15365" width="9.28515625" customWidth="1"/>
    <col min="15366" max="15367" width="8.28515625" customWidth="1"/>
    <col min="15368" max="15369" width="8.7109375" customWidth="1"/>
    <col min="15617" max="15617" width="4" bestFit="1" customWidth="1"/>
    <col min="15618" max="15618" width="10" customWidth="1"/>
    <col min="15619" max="15619" width="34.28515625" customWidth="1"/>
    <col min="15620" max="15620" width="9.7109375" customWidth="1"/>
    <col min="15621" max="15621" width="9.28515625" customWidth="1"/>
    <col min="15622" max="15623" width="8.28515625" customWidth="1"/>
    <col min="15624" max="15625" width="8.7109375" customWidth="1"/>
    <col min="15873" max="15873" width="4" bestFit="1" customWidth="1"/>
    <col min="15874" max="15874" width="10" customWidth="1"/>
    <col min="15875" max="15875" width="34.28515625" customWidth="1"/>
    <col min="15876" max="15876" width="9.7109375" customWidth="1"/>
    <col min="15877" max="15877" width="9.28515625" customWidth="1"/>
    <col min="15878" max="15879" width="8.28515625" customWidth="1"/>
    <col min="15880" max="15881" width="8.7109375" customWidth="1"/>
    <col min="16129" max="16129" width="4" bestFit="1" customWidth="1"/>
    <col min="16130" max="16130" width="10" customWidth="1"/>
    <col min="16131" max="16131" width="34.28515625" customWidth="1"/>
    <col min="16132" max="16132" width="9.7109375" customWidth="1"/>
    <col min="16133" max="16133" width="9.28515625" customWidth="1"/>
    <col min="16134" max="16135" width="8.28515625" customWidth="1"/>
    <col min="16136" max="16137" width="8.7109375" customWidth="1"/>
  </cols>
  <sheetData>
    <row r="1" spans="1:9" ht="21" x14ac:dyDescent="0.25">
      <c r="A1" s="23"/>
      <c r="B1" s="23"/>
      <c r="C1" s="24" t="s">
        <v>125</v>
      </c>
      <c r="D1" s="25" t="s">
        <v>18</v>
      </c>
      <c r="E1" s="25" t="s">
        <v>19</v>
      </c>
      <c r="F1" s="26"/>
      <c r="G1" s="26"/>
      <c r="H1" s="26"/>
      <c r="I1" s="26"/>
    </row>
    <row r="2" spans="1:9" x14ac:dyDescent="0.25">
      <c r="A2" s="23"/>
      <c r="B2" s="23"/>
      <c r="C2" s="28" t="s">
        <v>126</v>
      </c>
      <c r="D2" s="29">
        <f>H16</f>
        <v>0</v>
      </c>
      <c r="E2" s="29">
        <f>I16</f>
        <v>0</v>
      </c>
      <c r="F2" s="26"/>
      <c r="G2" s="26"/>
      <c r="H2" s="26"/>
      <c r="I2" s="26"/>
    </row>
    <row r="3" spans="1:9" x14ac:dyDescent="0.25">
      <c r="A3" s="23"/>
      <c r="B3" s="23"/>
      <c r="C3" s="28" t="s">
        <v>127</v>
      </c>
      <c r="D3" s="29">
        <f>H22</f>
        <v>0</v>
      </c>
      <c r="E3" s="29">
        <f>I22</f>
        <v>0</v>
      </c>
      <c r="F3" s="26"/>
      <c r="G3" s="26"/>
      <c r="H3" s="26"/>
      <c r="I3" s="26"/>
    </row>
    <row r="4" spans="1:9" x14ac:dyDescent="0.25">
      <c r="A4" s="23"/>
      <c r="B4" s="23"/>
      <c r="C4" s="28" t="s">
        <v>128</v>
      </c>
      <c r="D4" s="29">
        <f>H27</f>
        <v>0</v>
      </c>
      <c r="E4" s="29">
        <f>I27</f>
        <v>0</v>
      </c>
      <c r="F4" s="26"/>
      <c r="G4" s="26"/>
      <c r="H4" s="26"/>
      <c r="I4" s="26"/>
    </row>
    <row r="5" spans="1:9" x14ac:dyDescent="0.25">
      <c r="A5" s="23"/>
      <c r="B5" s="23"/>
      <c r="C5" s="28" t="s">
        <v>129</v>
      </c>
      <c r="D5" s="29">
        <f>H33</f>
        <v>0</v>
      </c>
      <c r="E5" s="29">
        <f>I33</f>
        <v>0</v>
      </c>
      <c r="F5" s="26"/>
      <c r="G5" s="26"/>
      <c r="H5" s="26"/>
      <c r="I5" s="26"/>
    </row>
    <row r="6" spans="1:9" ht="15" customHeight="1" x14ac:dyDescent="0.25">
      <c r="A6" s="23"/>
      <c r="B6" s="23"/>
      <c r="C6" s="28" t="s">
        <v>130</v>
      </c>
      <c r="D6" s="29">
        <f>H41</f>
        <v>0</v>
      </c>
      <c r="E6" s="29">
        <f>I41</f>
        <v>0</v>
      </c>
      <c r="F6" s="26"/>
      <c r="G6" s="26"/>
      <c r="H6" s="26"/>
      <c r="I6" s="26"/>
    </row>
    <row r="7" spans="1:9" x14ac:dyDescent="0.25">
      <c r="A7" s="23"/>
      <c r="B7" s="23"/>
      <c r="C7" s="28" t="s">
        <v>131</v>
      </c>
      <c r="D7" s="29">
        <f>H60</f>
        <v>0</v>
      </c>
      <c r="E7" s="29">
        <f>I60</f>
        <v>0</v>
      </c>
      <c r="F7" s="26"/>
      <c r="G7" s="26"/>
      <c r="H7" s="26"/>
      <c r="I7" s="26"/>
    </row>
    <row r="8" spans="1:9" ht="22.5" x14ac:dyDescent="0.25">
      <c r="A8" s="23"/>
      <c r="B8" s="23"/>
      <c r="C8" s="28" t="s">
        <v>132</v>
      </c>
      <c r="D8" s="29">
        <f>H116</f>
        <v>0</v>
      </c>
      <c r="E8" s="29">
        <f>I116</f>
        <v>0</v>
      </c>
      <c r="F8" s="26"/>
      <c r="G8" s="26"/>
      <c r="H8" s="26"/>
      <c r="I8" s="26"/>
    </row>
    <row r="9" spans="1:9" x14ac:dyDescent="0.25">
      <c r="A9" s="23"/>
      <c r="B9" s="23"/>
      <c r="C9" s="24" t="s">
        <v>133</v>
      </c>
      <c r="D9" s="30">
        <f>SUM(D2:D8)</f>
        <v>0</v>
      </c>
      <c r="E9" s="30">
        <f>SUM(E2:E8)</f>
        <v>0</v>
      </c>
      <c r="F9" s="26"/>
      <c r="G9" s="26"/>
      <c r="H9" s="26"/>
      <c r="I9" s="26"/>
    </row>
    <row r="10" spans="1:9" x14ac:dyDescent="0.25">
      <c r="A10" s="27"/>
      <c r="B10" s="27"/>
      <c r="C10" s="27"/>
      <c r="D10" s="27"/>
      <c r="E10" s="27"/>
      <c r="F10" s="26"/>
      <c r="G10" s="26"/>
      <c r="H10" s="26"/>
      <c r="I10" s="26"/>
    </row>
    <row r="11" spans="1:9" x14ac:dyDescent="0.25">
      <c r="A11" s="27"/>
      <c r="B11" s="27"/>
      <c r="C11" s="27"/>
      <c r="D11" s="27"/>
      <c r="E11" s="27"/>
      <c r="F11" s="26"/>
      <c r="G11" s="26"/>
      <c r="H11" s="26"/>
      <c r="I11" s="26"/>
    </row>
    <row r="12" spans="1:9" x14ac:dyDescent="0.25">
      <c r="A12" s="23"/>
      <c r="B12" s="23"/>
      <c r="C12" s="24" t="s">
        <v>126</v>
      </c>
      <c r="D12" s="27"/>
      <c r="E12" s="27"/>
      <c r="F12" s="26"/>
      <c r="G12" s="26"/>
      <c r="H12" s="27"/>
      <c r="I12" s="27"/>
    </row>
    <row r="13" spans="1:9" ht="21" x14ac:dyDescent="0.25">
      <c r="A13" s="24" t="s">
        <v>30</v>
      </c>
      <c r="B13" s="24" t="s">
        <v>31</v>
      </c>
      <c r="C13" s="24" t="s">
        <v>32</v>
      </c>
      <c r="D13" s="25" t="s">
        <v>33</v>
      </c>
      <c r="E13" s="24" t="s">
        <v>34</v>
      </c>
      <c r="F13" s="30" t="s">
        <v>35</v>
      </c>
      <c r="G13" s="30" t="s">
        <v>36</v>
      </c>
      <c r="H13" s="25" t="s">
        <v>37</v>
      </c>
      <c r="I13" s="25" t="s">
        <v>38</v>
      </c>
    </row>
    <row r="14" spans="1:9" ht="22.5" x14ac:dyDescent="0.25">
      <c r="A14" s="28">
        <v>1</v>
      </c>
      <c r="B14" s="28" t="s">
        <v>134</v>
      </c>
      <c r="C14" s="28" t="s">
        <v>135</v>
      </c>
      <c r="D14" s="31">
        <v>3</v>
      </c>
      <c r="E14" s="28" t="s">
        <v>41</v>
      </c>
      <c r="F14" s="29"/>
      <c r="G14" s="29"/>
      <c r="H14" s="29">
        <f>D14*F14</f>
        <v>0</v>
      </c>
      <c r="I14" s="29">
        <f>D14*G14</f>
        <v>0</v>
      </c>
    </row>
    <row r="15" spans="1:9" ht="33.75" x14ac:dyDescent="0.25">
      <c r="A15" s="28">
        <v>2</v>
      </c>
      <c r="B15" s="28" t="s">
        <v>42</v>
      </c>
      <c r="C15" s="28" t="s">
        <v>136</v>
      </c>
      <c r="D15" s="31">
        <v>12</v>
      </c>
      <c r="E15" s="28" t="s">
        <v>44</v>
      </c>
      <c r="F15" s="29"/>
      <c r="G15" s="29"/>
      <c r="H15" s="29">
        <f>D15*F15</f>
        <v>0</v>
      </c>
      <c r="I15" s="29">
        <f>D15*G15</f>
        <v>0</v>
      </c>
    </row>
    <row r="16" spans="1:9" x14ac:dyDescent="0.25">
      <c r="A16" s="23"/>
      <c r="B16" s="23"/>
      <c r="C16" s="24" t="s">
        <v>45</v>
      </c>
      <c r="D16" s="23"/>
      <c r="E16" s="23"/>
      <c r="F16" s="32"/>
      <c r="G16" s="32"/>
      <c r="H16" s="30">
        <f>SUM(H14:H15)</f>
        <v>0</v>
      </c>
      <c r="I16" s="30">
        <f>SUM(I14:I15)</f>
        <v>0</v>
      </c>
    </row>
    <row r="17" spans="1:9" x14ac:dyDescent="0.25">
      <c r="A17" s="27"/>
      <c r="B17" s="27"/>
      <c r="C17" s="27"/>
      <c r="D17" s="27"/>
      <c r="E17" s="27"/>
      <c r="F17" s="26"/>
      <c r="G17" s="26"/>
      <c r="H17" s="26"/>
      <c r="I17" s="26"/>
    </row>
    <row r="18" spans="1:9" x14ac:dyDescent="0.25">
      <c r="A18" s="23"/>
      <c r="B18" s="23"/>
      <c r="C18" s="24" t="s">
        <v>127</v>
      </c>
      <c r="D18" s="27"/>
      <c r="E18" s="27"/>
      <c r="F18" s="26"/>
      <c r="G18" s="26"/>
      <c r="H18" s="26"/>
      <c r="I18" s="26"/>
    </row>
    <row r="19" spans="1:9" ht="21" x14ac:dyDescent="0.25">
      <c r="A19" s="24" t="s">
        <v>30</v>
      </c>
      <c r="B19" s="24" t="s">
        <v>31</v>
      </c>
      <c r="C19" s="24" t="s">
        <v>32</v>
      </c>
      <c r="D19" s="25" t="s">
        <v>33</v>
      </c>
      <c r="E19" s="24" t="s">
        <v>34</v>
      </c>
      <c r="F19" s="30" t="s">
        <v>35</v>
      </c>
      <c r="G19" s="30" t="s">
        <v>36</v>
      </c>
      <c r="H19" s="30" t="s">
        <v>37</v>
      </c>
      <c r="I19" s="30" t="s">
        <v>38</v>
      </c>
    </row>
    <row r="20" spans="1:9" ht="22.5" x14ac:dyDescent="0.25">
      <c r="A20" s="28">
        <v>1</v>
      </c>
      <c r="B20" s="28" t="s">
        <v>137</v>
      </c>
      <c r="C20" s="28" t="s">
        <v>138</v>
      </c>
      <c r="D20" s="31">
        <v>54</v>
      </c>
      <c r="E20" s="28" t="s">
        <v>48</v>
      </c>
      <c r="F20" s="29"/>
      <c r="G20" s="29"/>
      <c r="H20" s="29">
        <f>D20*F20</f>
        <v>0</v>
      </c>
      <c r="I20" s="29">
        <f>D20*G20</f>
        <v>0</v>
      </c>
    </row>
    <row r="21" spans="1:9" ht="45" x14ac:dyDescent="0.25">
      <c r="A21" s="28">
        <v>2</v>
      </c>
      <c r="B21" s="28" t="s">
        <v>139</v>
      </c>
      <c r="C21" s="28" t="s">
        <v>140</v>
      </c>
      <c r="D21" s="31">
        <v>54</v>
      </c>
      <c r="E21" s="28" t="s">
        <v>48</v>
      </c>
      <c r="F21" s="29"/>
      <c r="G21" s="29"/>
      <c r="H21" s="29">
        <f>D21*F21</f>
        <v>0</v>
      </c>
      <c r="I21" s="29">
        <f>D21*G21</f>
        <v>0</v>
      </c>
    </row>
    <row r="22" spans="1:9" x14ac:dyDescent="0.25">
      <c r="A22" s="23"/>
      <c r="B22" s="23"/>
      <c r="C22" s="24" t="s">
        <v>45</v>
      </c>
      <c r="D22" s="23"/>
      <c r="E22" s="23"/>
      <c r="F22" s="32"/>
      <c r="G22" s="32"/>
      <c r="H22" s="30">
        <f>SUM(H20:H21)</f>
        <v>0</v>
      </c>
      <c r="I22" s="30">
        <f>SUM(I20:I21)</f>
        <v>0</v>
      </c>
    </row>
    <row r="23" spans="1:9" x14ac:dyDescent="0.25">
      <c r="A23" s="27"/>
      <c r="B23" s="27"/>
      <c r="C23" s="27"/>
      <c r="D23" s="27"/>
      <c r="E23" s="27"/>
      <c r="F23" s="26"/>
      <c r="G23" s="26"/>
      <c r="H23" s="26"/>
      <c r="I23" s="26"/>
    </row>
    <row r="24" spans="1:9" x14ac:dyDescent="0.25">
      <c r="A24" s="23"/>
      <c r="B24" s="23"/>
      <c r="C24" s="24" t="s">
        <v>128</v>
      </c>
      <c r="D24" s="27"/>
      <c r="E24" s="27"/>
      <c r="F24" s="26"/>
      <c r="G24" s="26"/>
      <c r="H24" s="26"/>
      <c r="I24" s="26"/>
    </row>
    <row r="25" spans="1:9" ht="21" x14ac:dyDescent="0.25">
      <c r="A25" s="24" t="s">
        <v>30</v>
      </c>
      <c r="B25" s="24" t="s">
        <v>31</v>
      </c>
      <c r="C25" s="24" t="s">
        <v>32</v>
      </c>
      <c r="D25" s="25" t="s">
        <v>33</v>
      </c>
      <c r="E25" s="24" t="s">
        <v>34</v>
      </c>
      <c r="F25" s="30" t="s">
        <v>35</v>
      </c>
      <c r="G25" s="30" t="s">
        <v>36</v>
      </c>
      <c r="H25" s="30" t="s">
        <v>37</v>
      </c>
      <c r="I25" s="30" t="s">
        <v>38</v>
      </c>
    </row>
    <row r="26" spans="1:9" ht="22.5" x14ac:dyDescent="0.25">
      <c r="A26" s="28">
        <v>1</v>
      </c>
      <c r="B26" s="28" t="s">
        <v>141</v>
      </c>
      <c r="C26" s="28" t="s">
        <v>142</v>
      </c>
      <c r="D26" s="33">
        <v>384</v>
      </c>
      <c r="E26" s="28" t="s">
        <v>65</v>
      </c>
      <c r="F26" s="29"/>
      <c r="G26" s="29"/>
      <c r="H26" s="29">
        <f>D26*F26</f>
        <v>0</v>
      </c>
      <c r="I26" s="29">
        <f>D26*G26</f>
        <v>0</v>
      </c>
    </row>
    <row r="27" spans="1:9" x14ac:dyDescent="0.25">
      <c r="A27" s="23"/>
      <c r="B27" s="23"/>
      <c r="C27" s="24" t="s">
        <v>45</v>
      </c>
      <c r="D27" s="23"/>
      <c r="E27" s="23"/>
      <c r="F27" s="32"/>
      <c r="G27" s="32"/>
      <c r="H27" s="30">
        <f>SUM(H26:H26)</f>
        <v>0</v>
      </c>
      <c r="I27" s="30">
        <f>SUM(I26:I26)</f>
        <v>0</v>
      </c>
    </row>
    <row r="28" spans="1:9" x14ac:dyDescent="0.25">
      <c r="A28" s="34"/>
      <c r="B28" s="34"/>
      <c r="C28" s="35"/>
      <c r="D28" s="34"/>
      <c r="E28" s="34"/>
      <c r="F28" s="36"/>
      <c r="G28" s="36"/>
      <c r="H28" s="37"/>
      <c r="I28" s="37"/>
    </row>
    <row r="29" spans="1:9" x14ac:dyDescent="0.25">
      <c r="A29" s="23"/>
      <c r="B29" s="23"/>
      <c r="C29" s="24" t="s">
        <v>129</v>
      </c>
      <c r="D29" s="27"/>
      <c r="E29" s="27"/>
      <c r="F29" s="26"/>
      <c r="G29" s="26"/>
      <c r="H29" s="27"/>
      <c r="I29" s="27"/>
    </row>
    <row r="30" spans="1:9" ht="21" x14ac:dyDescent="0.25">
      <c r="A30" s="24" t="s">
        <v>30</v>
      </c>
      <c r="B30" s="24" t="s">
        <v>31</v>
      </c>
      <c r="C30" s="24" t="s">
        <v>32</v>
      </c>
      <c r="D30" s="25" t="s">
        <v>33</v>
      </c>
      <c r="E30" s="24" t="s">
        <v>34</v>
      </c>
      <c r="F30" s="30" t="s">
        <v>35</v>
      </c>
      <c r="G30" s="30" t="s">
        <v>36</v>
      </c>
      <c r="H30" s="25" t="s">
        <v>37</v>
      </c>
      <c r="I30" s="25" t="s">
        <v>38</v>
      </c>
    </row>
    <row r="31" spans="1:9" ht="22.5" x14ac:dyDescent="0.25">
      <c r="A31" s="28">
        <v>1</v>
      </c>
      <c r="B31" s="28" t="s">
        <v>143</v>
      </c>
      <c r="C31" s="28" t="s">
        <v>144</v>
      </c>
      <c r="D31" s="33">
        <v>84</v>
      </c>
      <c r="E31" s="28" t="s">
        <v>65</v>
      </c>
      <c r="F31" s="29"/>
      <c r="G31" s="29"/>
      <c r="H31" s="29">
        <f>D31*F31</f>
        <v>0</v>
      </c>
      <c r="I31" s="29">
        <f>D31*G31</f>
        <v>0</v>
      </c>
    </row>
    <row r="32" spans="1:9" ht="22.5" x14ac:dyDescent="0.25">
      <c r="A32" s="28">
        <v>2</v>
      </c>
      <c r="B32" s="28" t="s">
        <v>143</v>
      </c>
      <c r="C32" s="28" t="s">
        <v>145</v>
      </c>
      <c r="D32" s="33">
        <v>72</v>
      </c>
      <c r="E32" s="28" t="s">
        <v>65</v>
      </c>
      <c r="F32" s="29"/>
      <c r="G32" s="29"/>
      <c r="H32" s="29">
        <f>D32*F32</f>
        <v>0</v>
      </c>
      <c r="I32" s="29">
        <f>D32*G32</f>
        <v>0</v>
      </c>
    </row>
    <row r="33" spans="1:9" x14ac:dyDescent="0.25">
      <c r="A33" s="23"/>
      <c r="B33" s="23"/>
      <c r="C33" s="24" t="s">
        <v>45</v>
      </c>
      <c r="D33" s="23"/>
      <c r="E33" s="23"/>
      <c r="F33" s="32"/>
      <c r="G33" s="32"/>
      <c r="H33" s="30">
        <f>SUM(H31:H32)</f>
        <v>0</v>
      </c>
      <c r="I33" s="30">
        <f>SUM(I31:I32)</f>
        <v>0</v>
      </c>
    </row>
    <row r="34" spans="1:9" x14ac:dyDescent="0.25">
      <c r="A34" s="34"/>
      <c r="B34" s="34"/>
      <c r="C34" s="35"/>
      <c r="D34" s="34"/>
      <c r="E34" s="34"/>
      <c r="F34" s="36"/>
      <c r="G34" s="36"/>
      <c r="H34" s="37"/>
      <c r="I34" s="37"/>
    </row>
    <row r="35" spans="1:9" ht="21" x14ac:dyDescent="0.25">
      <c r="A35" s="23"/>
      <c r="B35" s="23"/>
      <c r="C35" s="24" t="s">
        <v>130</v>
      </c>
      <c r="D35" s="27"/>
      <c r="E35" s="27"/>
      <c r="F35" s="26"/>
      <c r="G35" s="26"/>
      <c r="H35" s="26"/>
      <c r="I35" s="26"/>
    </row>
    <row r="36" spans="1:9" ht="21" x14ac:dyDescent="0.25">
      <c r="A36" s="24" t="s">
        <v>30</v>
      </c>
      <c r="B36" s="24" t="s">
        <v>31</v>
      </c>
      <c r="C36" s="24" t="s">
        <v>32</v>
      </c>
      <c r="D36" s="25" t="s">
        <v>33</v>
      </c>
      <c r="E36" s="24" t="s">
        <v>34</v>
      </c>
      <c r="F36" s="30" t="s">
        <v>35</v>
      </c>
      <c r="G36" s="30" t="s">
        <v>36</v>
      </c>
      <c r="H36" s="30" t="s">
        <v>37</v>
      </c>
      <c r="I36" s="30" t="s">
        <v>38</v>
      </c>
    </row>
    <row r="37" spans="1:9" ht="22.5" x14ac:dyDescent="0.25">
      <c r="A37" s="28">
        <v>1</v>
      </c>
      <c r="B37" s="28" t="s">
        <v>146</v>
      </c>
      <c r="C37" s="28" t="s">
        <v>147</v>
      </c>
      <c r="D37" s="33">
        <v>132</v>
      </c>
      <c r="E37" s="28" t="s">
        <v>65</v>
      </c>
      <c r="F37" s="29"/>
      <c r="G37" s="29"/>
      <c r="H37" s="29">
        <f>D37*F37</f>
        <v>0</v>
      </c>
      <c r="I37" s="29">
        <f>D37*G37</f>
        <v>0</v>
      </c>
    </row>
    <row r="38" spans="1:9" x14ac:dyDescent="0.25">
      <c r="A38" s="28">
        <v>2</v>
      </c>
      <c r="B38" s="28" t="s">
        <v>148</v>
      </c>
      <c r="C38" s="28" t="s">
        <v>149</v>
      </c>
      <c r="D38" s="33">
        <v>132</v>
      </c>
      <c r="E38" s="28" t="s">
        <v>65</v>
      </c>
      <c r="F38" s="29"/>
      <c r="G38" s="29"/>
      <c r="H38" s="29">
        <f>D38*F38</f>
        <v>0</v>
      </c>
      <c r="I38" s="29">
        <f>D38*G38</f>
        <v>0</v>
      </c>
    </row>
    <row r="39" spans="1:9" ht="22.5" x14ac:dyDescent="0.25">
      <c r="A39" s="28">
        <v>3</v>
      </c>
      <c r="B39" s="28" t="s">
        <v>150</v>
      </c>
      <c r="C39" s="28" t="s">
        <v>151</v>
      </c>
      <c r="D39" s="31">
        <v>6</v>
      </c>
      <c r="E39" s="28" t="s">
        <v>152</v>
      </c>
      <c r="F39" s="29"/>
      <c r="G39" s="29"/>
      <c r="H39" s="29">
        <f>ROUND(D39*F39, 0)</f>
        <v>0</v>
      </c>
      <c r="I39" s="29">
        <f>ROUND(D39*G39, 0)</f>
        <v>0</v>
      </c>
    </row>
    <row r="40" spans="1:9" ht="22.5" x14ac:dyDescent="0.25">
      <c r="A40" s="28">
        <v>4</v>
      </c>
      <c r="B40" s="28" t="s">
        <v>153</v>
      </c>
      <c r="C40" s="28" t="s">
        <v>154</v>
      </c>
      <c r="D40" s="33">
        <v>216</v>
      </c>
      <c r="E40" s="28" t="s">
        <v>65</v>
      </c>
      <c r="F40" s="29"/>
      <c r="G40" s="29"/>
      <c r="H40" s="29">
        <f>ROUND(D40*F40, 0)</f>
        <v>0</v>
      </c>
      <c r="I40" s="29">
        <f>ROUND(D40*G40, 0)</f>
        <v>0</v>
      </c>
    </row>
    <row r="41" spans="1:9" x14ac:dyDescent="0.25">
      <c r="A41" s="23"/>
      <c r="B41" s="23"/>
      <c r="C41" s="24" t="s">
        <v>45</v>
      </c>
      <c r="D41" s="23"/>
      <c r="E41" s="23"/>
      <c r="F41" s="32"/>
      <c r="G41" s="32"/>
      <c r="H41" s="30">
        <f>SUM(H37:H40)</f>
        <v>0</v>
      </c>
      <c r="I41" s="30">
        <f>SUM(I37:I40)</f>
        <v>0</v>
      </c>
    </row>
    <row r="42" spans="1:9" x14ac:dyDescent="0.25">
      <c r="A42" s="27"/>
      <c r="B42" s="27"/>
      <c r="C42" s="27"/>
      <c r="D42" s="27"/>
      <c r="E42" s="27"/>
      <c r="F42" s="26"/>
      <c r="G42" s="26"/>
      <c r="H42" s="26"/>
      <c r="I42" s="26"/>
    </row>
    <row r="43" spans="1:9" x14ac:dyDescent="0.25">
      <c r="A43" s="23"/>
      <c r="B43" s="23"/>
      <c r="C43" s="24" t="s">
        <v>131</v>
      </c>
      <c r="D43" s="27"/>
      <c r="E43" s="27"/>
      <c r="F43" s="26"/>
      <c r="G43" s="26"/>
      <c r="H43" s="26"/>
      <c r="I43" s="26"/>
    </row>
    <row r="44" spans="1:9" ht="21" x14ac:dyDescent="0.25">
      <c r="A44" s="24" t="s">
        <v>30</v>
      </c>
      <c r="B44" s="24" t="s">
        <v>31</v>
      </c>
      <c r="C44" s="24" t="s">
        <v>32</v>
      </c>
      <c r="D44" s="25" t="s">
        <v>33</v>
      </c>
      <c r="E44" s="24" t="s">
        <v>34</v>
      </c>
      <c r="F44" s="30" t="s">
        <v>35</v>
      </c>
      <c r="G44" s="30" t="s">
        <v>36</v>
      </c>
      <c r="H44" s="30" t="s">
        <v>37</v>
      </c>
      <c r="I44" s="30" t="s">
        <v>38</v>
      </c>
    </row>
    <row r="45" spans="1:9" ht="22.5" x14ac:dyDescent="0.25">
      <c r="A45" s="28">
        <v>1</v>
      </c>
      <c r="B45" s="38" t="s">
        <v>155</v>
      </c>
      <c r="C45" s="38" t="s">
        <v>156</v>
      </c>
      <c r="D45" s="33">
        <v>6</v>
      </c>
      <c r="E45" s="38" t="s">
        <v>157</v>
      </c>
      <c r="F45" s="29"/>
      <c r="G45" s="29"/>
      <c r="H45" s="29">
        <f>D45*F45</f>
        <v>0</v>
      </c>
      <c r="I45" s="29">
        <f>D45*G45</f>
        <v>0</v>
      </c>
    </row>
    <row r="46" spans="1:9" ht="45" x14ac:dyDescent="0.25">
      <c r="A46" s="28">
        <v>2</v>
      </c>
      <c r="B46" s="28" t="s">
        <v>158</v>
      </c>
      <c r="C46" s="28" t="s">
        <v>159</v>
      </c>
      <c r="D46" s="33">
        <v>126</v>
      </c>
      <c r="E46" s="28" t="s">
        <v>65</v>
      </c>
      <c r="F46" s="29"/>
      <c r="G46" s="29"/>
      <c r="H46" s="29">
        <f t="shared" ref="H46:H51" si="0">D46*F46</f>
        <v>0</v>
      </c>
      <c r="I46" s="29">
        <f t="shared" ref="I46:I51" si="1">D46*G46</f>
        <v>0</v>
      </c>
    </row>
    <row r="47" spans="1:9" ht="33.75" x14ac:dyDescent="0.25">
      <c r="A47" s="28">
        <v>3</v>
      </c>
      <c r="B47" s="28" t="s">
        <v>160</v>
      </c>
      <c r="C47" s="28" t="s">
        <v>161</v>
      </c>
      <c r="D47" s="33">
        <v>114</v>
      </c>
      <c r="E47" s="28" t="s">
        <v>65</v>
      </c>
      <c r="F47" s="29"/>
      <c r="G47" s="29"/>
      <c r="H47" s="29">
        <f t="shared" si="0"/>
        <v>0</v>
      </c>
      <c r="I47" s="29">
        <f t="shared" si="1"/>
        <v>0</v>
      </c>
    </row>
    <row r="48" spans="1:9" ht="33.75" x14ac:dyDescent="0.25">
      <c r="A48" s="28">
        <v>4</v>
      </c>
      <c r="B48" s="28" t="s">
        <v>162</v>
      </c>
      <c r="C48" s="28" t="s">
        <v>163</v>
      </c>
      <c r="D48" s="33">
        <v>48</v>
      </c>
      <c r="E48" s="28" t="s">
        <v>65</v>
      </c>
      <c r="F48" s="29"/>
      <c r="G48" s="29"/>
      <c r="H48" s="31">
        <f>D48*F48</f>
        <v>0</v>
      </c>
      <c r="I48" s="31">
        <f>D48*G48</f>
        <v>0</v>
      </c>
    </row>
    <row r="49" spans="1:9" ht="33.75" x14ac:dyDescent="0.25">
      <c r="A49" s="28">
        <v>5</v>
      </c>
      <c r="B49" s="28" t="s">
        <v>164</v>
      </c>
      <c r="C49" s="28" t="s">
        <v>165</v>
      </c>
      <c r="D49" s="31">
        <v>6</v>
      </c>
      <c r="E49" s="28" t="s">
        <v>41</v>
      </c>
      <c r="F49" s="29"/>
      <c r="G49" s="29"/>
      <c r="H49" s="29">
        <f t="shared" si="0"/>
        <v>0</v>
      </c>
      <c r="I49" s="29">
        <f t="shared" si="1"/>
        <v>0</v>
      </c>
    </row>
    <row r="50" spans="1:9" ht="22.5" x14ac:dyDescent="0.25">
      <c r="A50" s="28">
        <v>6</v>
      </c>
      <c r="B50" s="28" t="s">
        <v>166</v>
      </c>
      <c r="C50" s="28" t="s">
        <v>167</v>
      </c>
      <c r="D50" s="31">
        <v>6</v>
      </c>
      <c r="E50" s="28" t="s">
        <v>41</v>
      </c>
      <c r="F50" s="29"/>
      <c r="G50" s="29"/>
      <c r="H50" s="29">
        <f t="shared" si="0"/>
        <v>0</v>
      </c>
      <c r="I50" s="29">
        <f t="shared" si="1"/>
        <v>0</v>
      </c>
    </row>
    <row r="51" spans="1:9" ht="56.25" x14ac:dyDescent="0.25">
      <c r="A51" s="28">
        <v>7</v>
      </c>
      <c r="B51" s="28" t="s">
        <v>168</v>
      </c>
      <c r="C51" s="28" t="s">
        <v>169</v>
      </c>
      <c r="D51" s="33">
        <v>54</v>
      </c>
      <c r="E51" s="28" t="s">
        <v>65</v>
      </c>
      <c r="F51" s="29"/>
      <c r="G51" s="29"/>
      <c r="H51" s="29">
        <f t="shared" si="0"/>
        <v>0</v>
      </c>
      <c r="I51" s="29">
        <f t="shared" si="1"/>
        <v>0</v>
      </c>
    </row>
    <row r="52" spans="1:9" x14ac:dyDescent="0.25">
      <c r="A52" s="23"/>
      <c r="B52" s="23"/>
      <c r="C52" s="28" t="s">
        <v>170</v>
      </c>
      <c r="D52" s="27"/>
      <c r="E52" s="27"/>
      <c r="F52" s="26"/>
      <c r="G52" s="26"/>
      <c r="H52" s="26"/>
      <c r="I52" s="26"/>
    </row>
    <row r="53" spans="1:9" ht="56.25" x14ac:dyDescent="0.25">
      <c r="A53" s="28">
        <v>8</v>
      </c>
      <c r="B53" s="28" t="s">
        <v>171</v>
      </c>
      <c r="C53" s="28" t="s">
        <v>172</v>
      </c>
      <c r="D53" s="33">
        <v>114</v>
      </c>
      <c r="E53" s="28" t="s">
        <v>65</v>
      </c>
      <c r="F53" s="29"/>
      <c r="G53" s="29"/>
      <c r="H53" s="29">
        <f>D53*F53</f>
        <v>0</v>
      </c>
      <c r="I53" s="29">
        <f>D53*G53</f>
        <v>0</v>
      </c>
    </row>
    <row r="54" spans="1:9" x14ac:dyDescent="0.25">
      <c r="A54" s="23"/>
      <c r="B54" s="23"/>
      <c r="C54" s="28" t="s">
        <v>173</v>
      </c>
      <c r="D54" s="27"/>
      <c r="E54" s="27"/>
      <c r="F54" s="26"/>
      <c r="G54" s="26"/>
      <c r="H54" s="26"/>
      <c r="I54" s="26"/>
    </row>
    <row r="55" spans="1:9" ht="56.25" x14ac:dyDescent="0.25">
      <c r="A55" s="28">
        <v>9</v>
      </c>
      <c r="B55" s="28" t="s">
        <v>174</v>
      </c>
      <c r="C55" s="28" t="s">
        <v>175</v>
      </c>
      <c r="D55" s="33">
        <v>48</v>
      </c>
      <c r="E55" s="28" t="s">
        <v>65</v>
      </c>
      <c r="F55" s="29"/>
      <c r="G55" s="29"/>
      <c r="H55" s="29">
        <f>D55*F55</f>
        <v>0</v>
      </c>
      <c r="I55" s="29">
        <f>D55*G55</f>
        <v>0</v>
      </c>
    </row>
    <row r="56" spans="1:9" x14ac:dyDescent="0.25">
      <c r="A56" s="23"/>
      <c r="B56" s="23"/>
      <c r="C56" s="28" t="s">
        <v>176</v>
      </c>
      <c r="D56" s="27"/>
      <c r="E56" s="27"/>
      <c r="F56" s="26"/>
      <c r="G56" s="26"/>
      <c r="H56" s="26"/>
      <c r="I56" s="26"/>
    </row>
    <row r="57" spans="1:9" ht="45" x14ac:dyDescent="0.25">
      <c r="A57" s="28">
        <v>10</v>
      </c>
      <c r="B57" s="28" t="s">
        <v>177</v>
      </c>
      <c r="C57" s="28" t="s">
        <v>178</v>
      </c>
      <c r="D57" s="33">
        <v>132</v>
      </c>
      <c r="E57" s="28" t="s">
        <v>65</v>
      </c>
      <c r="F57" s="29"/>
      <c r="G57" s="29"/>
      <c r="H57" s="29">
        <f>D57*F57</f>
        <v>0</v>
      </c>
      <c r="I57" s="29">
        <f>D57*G57</f>
        <v>0</v>
      </c>
    </row>
    <row r="58" spans="1:9" ht="56.25" x14ac:dyDescent="0.25">
      <c r="A58" s="23"/>
      <c r="B58" s="23"/>
      <c r="C58" s="28" t="s">
        <v>179</v>
      </c>
      <c r="D58" s="27"/>
      <c r="E58" s="27"/>
      <c r="F58" s="26"/>
      <c r="G58" s="26"/>
      <c r="H58" s="26"/>
      <c r="I58" s="26"/>
    </row>
    <row r="59" spans="1:9" x14ac:dyDescent="0.25">
      <c r="A59" s="23"/>
      <c r="B59" s="23"/>
      <c r="C59" s="28" t="s">
        <v>180</v>
      </c>
      <c r="D59" s="27"/>
      <c r="E59" s="27"/>
      <c r="F59" s="26"/>
      <c r="G59" s="26"/>
      <c r="H59" s="26"/>
      <c r="I59" s="26"/>
    </row>
    <row r="60" spans="1:9" x14ac:dyDescent="0.25">
      <c r="A60" s="23"/>
      <c r="B60" s="23"/>
      <c r="C60" s="24" t="s">
        <v>45</v>
      </c>
      <c r="D60" s="23"/>
      <c r="E60" s="23"/>
      <c r="F60" s="32"/>
      <c r="G60" s="32"/>
      <c r="H60" s="30">
        <f>SUM(H45:H59)</f>
        <v>0</v>
      </c>
      <c r="I60" s="30">
        <f>SUM(I45:I59)</f>
        <v>0</v>
      </c>
    </row>
    <row r="61" spans="1:9" x14ac:dyDescent="0.25">
      <c r="A61" s="27"/>
      <c r="B61" s="27"/>
      <c r="C61" s="27"/>
      <c r="D61" s="27"/>
      <c r="E61" s="27"/>
      <c r="F61" s="26"/>
      <c r="G61" s="26"/>
      <c r="H61" s="26"/>
      <c r="I61" s="26"/>
    </row>
    <row r="62" spans="1:9" ht="21" x14ac:dyDescent="0.25">
      <c r="A62" s="23"/>
      <c r="B62" s="23"/>
      <c r="C62" s="24" t="s">
        <v>132</v>
      </c>
      <c r="D62" s="27"/>
      <c r="E62" s="27"/>
      <c r="F62" s="26"/>
      <c r="G62" s="26"/>
      <c r="H62" s="26"/>
      <c r="I62" s="26"/>
    </row>
    <row r="63" spans="1:9" ht="21" x14ac:dyDescent="0.25">
      <c r="A63" s="24" t="s">
        <v>30</v>
      </c>
      <c r="B63" s="24" t="s">
        <v>31</v>
      </c>
      <c r="C63" s="24" t="s">
        <v>32</v>
      </c>
      <c r="D63" s="25" t="s">
        <v>33</v>
      </c>
      <c r="E63" s="24" t="s">
        <v>34</v>
      </c>
      <c r="F63" s="30" t="s">
        <v>35</v>
      </c>
      <c r="G63" s="30" t="s">
        <v>36</v>
      </c>
      <c r="H63" s="30" t="s">
        <v>37</v>
      </c>
      <c r="I63" s="30" t="s">
        <v>38</v>
      </c>
    </row>
    <row r="64" spans="1:9" ht="33.75" x14ac:dyDescent="0.25">
      <c r="A64" s="28">
        <v>1</v>
      </c>
      <c r="B64" s="28" t="s">
        <v>181</v>
      </c>
      <c r="C64" s="28" t="s">
        <v>182</v>
      </c>
      <c r="D64" s="31">
        <v>51</v>
      </c>
      <c r="E64" s="28" t="s">
        <v>41</v>
      </c>
      <c r="F64" s="29"/>
      <c r="G64" s="29"/>
      <c r="H64" s="29">
        <f t="shared" ref="H64:H69" si="2">D64*F64</f>
        <v>0</v>
      </c>
      <c r="I64" s="29">
        <f t="shared" ref="I64:I69" si="3">D64*G64</f>
        <v>0</v>
      </c>
    </row>
    <row r="65" spans="1:9" ht="22.5" x14ac:dyDescent="0.25">
      <c r="A65" s="28">
        <v>2</v>
      </c>
      <c r="B65" s="28" t="s">
        <v>183</v>
      </c>
      <c r="C65" s="28" t="s">
        <v>184</v>
      </c>
      <c r="D65" s="31">
        <v>12</v>
      </c>
      <c r="E65" s="28" t="s">
        <v>41</v>
      </c>
      <c r="F65" s="29"/>
      <c r="G65" s="29"/>
      <c r="H65" s="29">
        <f t="shared" si="2"/>
        <v>0</v>
      </c>
      <c r="I65" s="29">
        <f t="shared" si="3"/>
        <v>0</v>
      </c>
    </row>
    <row r="66" spans="1:9" ht="22.5" x14ac:dyDescent="0.25">
      <c r="A66" s="28">
        <v>3</v>
      </c>
      <c r="B66" s="28" t="s">
        <v>185</v>
      </c>
      <c r="C66" s="28" t="s">
        <v>186</v>
      </c>
      <c r="D66" s="31">
        <v>18</v>
      </c>
      <c r="E66" s="28" t="s">
        <v>41</v>
      </c>
      <c r="F66" s="29"/>
      <c r="G66" s="29"/>
      <c r="H66" s="29">
        <f t="shared" si="2"/>
        <v>0</v>
      </c>
      <c r="I66" s="29">
        <f t="shared" si="3"/>
        <v>0</v>
      </c>
    </row>
    <row r="67" spans="1:9" ht="22.5" x14ac:dyDescent="0.25">
      <c r="A67" s="28">
        <v>4</v>
      </c>
      <c r="B67" s="28" t="s">
        <v>187</v>
      </c>
      <c r="C67" s="28" t="s">
        <v>188</v>
      </c>
      <c r="D67" s="31">
        <v>9</v>
      </c>
      <c r="E67" s="28" t="s">
        <v>41</v>
      </c>
      <c r="F67" s="29"/>
      <c r="G67" s="29"/>
      <c r="H67" s="29">
        <f t="shared" si="2"/>
        <v>0</v>
      </c>
      <c r="I67" s="29">
        <f t="shared" si="3"/>
        <v>0</v>
      </c>
    </row>
    <row r="68" spans="1:9" ht="22.5" x14ac:dyDescent="0.25">
      <c r="A68" s="38">
        <v>5</v>
      </c>
      <c r="B68" s="28" t="s">
        <v>189</v>
      </c>
      <c r="C68" s="28" t="s">
        <v>190</v>
      </c>
      <c r="D68" s="31">
        <v>6</v>
      </c>
      <c r="E68" s="28" t="s">
        <v>41</v>
      </c>
      <c r="F68" s="29"/>
      <c r="G68" s="29"/>
      <c r="H68" s="31">
        <f t="shared" si="2"/>
        <v>0</v>
      </c>
      <c r="I68" s="31">
        <f t="shared" si="3"/>
        <v>0</v>
      </c>
    </row>
    <row r="69" spans="1:9" ht="56.25" x14ac:dyDescent="0.25">
      <c r="A69" s="28">
        <v>6</v>
      </c>
      <c r="B69" s="28" t="s">
        <v>191</v>
      </c>
      <c r="C69" s="28" t="s">
        <v>192</v>
      </c>
      <c r="D69" s="31">
        <v>12</v>
      </c>
      <c r="E69" s="28" t="s">
        <v>41</v>
      </c>
      <c r="F69" s="29"/>
      <c r="G69" s="29"/>
      <c r="H69" s="31">
        <f t="shared" si="2"/>
        <v>0</v>
      </c>
      <c r="I69" s="31">
        <f t="shared" si="3"/>
        <v>0</v>
      </c>
    </row>
    <row r="70" spans="1:9" ht="22.5" x14ac:dyDescent="0.25">
      <c r="A70" s="28"/>
      <c r="B70" s="23"/>
      <c r="C70" s="28" t="s">
        <v>193</v>
      </c>
      <c r="D70" s="27"/>
      <c r="E70" s="27"/>
      <c r="F70" s="26"/>
      <c r="G70" s="26"/>
      <c r="H70" s="27"/>
      <c r="I70" s="27"/>
    </row>
    <row r="71" spans="1:9" ht="56.25" x14ac:dyDescent="0.25">
      <c r="A71" s="28">
        <v>7</v>
      </c>
      <c r="B71" s="28" t="s">
        <v>194</v>
      </c>
      <c r="C71" s="28" t="s">
        <v>195</v>
      </c>
      <c r="D71" s="31">
        <v>12</v>
      </c>
      <c r="E71" s="28" t="s">
        <v>41</v>
      </c>
      <c r="F71" s="29"/>
      <c r="G71" s="29"/>
      <c r="H71" s="31">
        <f>D71*F71</f>
        <v>0</v>
      </c>
      <c r="I71" s="31">
        <f>D71*G71</f>
        <v>0</v>
      </c>
    </row>
    <row r="72" spans="1:9" ht="33.75" x14ac:dyDescent="0.25">
      <c r="A72" s="28"/>
      <c r="B72" s="23"/>
      <c r="C72" s="28" t="s">
        <v>196</v>
      </c>
      <c r="D72" s="27"/>
      <c r="E72" s="27"/>
      <c r="F72" s="26"/>
      <c r="G72" s="26"/>
      <c r="H72" s="27"/>
      <c r="I72" s="27"/>
    </row>
    <row r="73" spans="1:9" ht="56.25" x14ac:dyDescent="0.25">
      <c r="A73" s="28">
        <v>8</v>
      </c>
      <c r="B73" s="28" t="s">
        <v>197</v>
      </c>
      <c r="C73" s="28" t="s">
        <v>198</v>
      </c>
      <c r="D73" s="31">
        <v>6</v>
      </c>
      <c r="E73" s="28" t="s">
        <v>41</v>
      </c>
      <c r="F73" s="29"/>
      <c r="G73" s="29"/>
      <c r="H73" s="31">
        <f>D73*F73</f>
        <v>0</v>
      </c>
      <c r="I73" s="31">
        <f>D73*G73</f>
        <v>0</v>
      </c>
    </row>
    <row r="74" spans="1:9" ht="33.75" x14ac:dyDescent="0.25">
      <c r="A74" s="28"/>
      <c r="B74" s="23"/>
      <c r="C74" s="28" t="s">
        <v>199</v>
      </c>
      <c r="D74" s="27"/>
      <c r="E74" s="27"/>
      <c r="F74" s="26"/>
      <c r="G74" s="26"/>
      <c r="H74" s="27"/>
      <c r="I74" s="27"/>
    </row>
    <row r="75" spans="1:9" ht="45" x14ac:dyDescent="0.25">
      <c r="A75" s="28">
        <v>9</v>
      </c>
      <c r="B75" s="28" t="s">
        <v>200</v>
      </c>
      <c r="C75" s="28" t="s">
        <v>201</v>
      </c>
      <c r="D75" s="33">
        <v>9</v>
      </c>
      <c r="E75" s="28" t="s">
        <v>41</v>
      </c>
      <c r="F75" s="39"/>
      <c r="G75" s="29"/>
      <c r="H75" s="29">
        <f>D75*F75</f>
        <v>0</v>
      </c>
      <c r="I75" s="29">
        <f>D75*G75</f>
        <v>0</v>
      </c>
    </row>
    <row r="76" spans="1:9" x14ac:dyDescent="0.25">
      <c r="A76" s="28"/>
      <c r="B76" s="23"/>
      <c r="C76" s="28" t="s">
        <v>202</v>
      </c>
      <c r="D76" s="40"/>
      <c r="E76" s="27"/>
      <c r="F76" s="41"/>
      <c r="G76" s="26"/>
      <c r="H76" s="26"/>
      <c r="I76" s="26"/>
    </row>
    <row r="77" spans="1:9" ht="45" x14ac:dyDescent="0.25">
      <c r="A77" s="28">
        <v>10</v>
      </c>
      <c r="B77" s="28" t="s">
        <v>203</v>
      </c>
      <c r="C77" s="28" t="s">
        <v>204</v>
      </c>
      <c r="D77" s="33">
        <v>9</v>
      </c>
      <c r="E77" s="28" t="s">
        <v>41</v>
      </c>
      <c r="F77" s="39"/>
      <c r="G77" s="29"/>
      <c r="H77" s="29">
        <f>D77*F77</f>
        <v>0</v>
      </c>
      <c r="I77" s="29">
        <f>D77*G77</f>
        <v>0</v>
      </c>
    </row>
    <row r="78" spans="1:9" ht="22.5" x14ac:dyDescent="0.25">
      <c r="A78" s="28"/>
      <c r="B78" s="23"/>
      <c r="C78" s="28" t="s">
        <v>205</v>
      </c>
      <c r="D78" s="40"/>
      <c r="E78" s="27"/>
      <c r="F78" s="26"/>
      <c r="G78" s="26"/>
      <c r="H78" s="26"/>
      <c r="I78" s="26"/>
    </row>
    <row r="79" spans="1:9" ht="33.75" x14ac:dyDescent="0.25">
      <c r="A79" s="28">
        <v>11</v>
      </c>
      <c r="B79" s="28" t="s">
        <v>206</v>
      </c>
      <c r="C79" s="28" t="s">
        <v>207</v>
      </c>
      <c r="D79" s="33">
        <v>9</v>
      </c>
      <c r="E79" s="28" t="s">
        <v>157</v>
      </c>
      <c r="F79" s="29"/>
      <c r="G79" s="29"/>
      <c r="H79" s="29">
        <f>D79*F79</f>
        <v>0</v>
      </c>
      <c r="I79" s="29">
        <f>D79*G79</f>
        <v>0</v>
      </c>
    </row>
    <row r="80" spans="1:9" ht="33.75" x14ac:dyDescent="0.25">
      <c r="A80" s="28">
        <v>12</v>
      </c>
      <c r="B80" s="28" t="s">
        <v>208</v>
      </c>
      <c r="C80" s="28" t="s">
        <v>209</v>
      </c>
      <c r="D80" s="33">
        <v>9</v>
      </c>
      <c r="E80" s="28" t="s">
        <v>157</v>
      </c>
      <c r="F80" s="29"/>
      <c r="G80" s="29"/>
      <c r="H80" s="29">
        <f>D80*F80</f>
        <v>0</v>
      </c>
      <c r="I80" s="29">
        <f>D80*G80</f>
        <v>0</v>
      </c>
    </row>
    <row r="81" spans="1:9" ht="56.25" x14ac:dyDescent="0.25">
      <c r="A81" s="28">
        <v>13</v>
      </c>
      <c r="B81" s="28" t="s">
        <v>210</v>
      </c>
      <c r="C81" s="28" t="s">
        <v>211</v>
      </c>
      <c r="D81" s="33">
        <v>9</v>
      </c>
      <c r="E81" s="28" t="s">
        <v>41</v>
      </c>
      <c r="F81" s="39"/>
      <c r="G81" s="29"/>
      <c r="H81" s="29">
        <f>D81*F81</f>
        <v>0</v>
      </c>
      <c r="I81" s="29">
        <f>D81*G81</f>
        <v>0</v>
      </c>
    </row>
    <row r="82" spans="1:9" x14ac:dyDescent="0.25">
      <c r="A82" s="28"/>
      <c r="B82" s="23"/>
      <c r="C82" s="28" t="s">
        <v>212</v>
      </c>
      <c r="D82" s="40"/>
      <c r="E82" s="27"/>
      <c r="F82" s="26"/>
      <c r="G82" s="26"/>
      <c r="H82" s="26"/>
      <c r="I82" s="26"/>
    </row>
    <row r="83" spans="1:9" ht="22.5" x14ac:dyDescent="0.25">
      <c r="A83" s="28">
        <v>14</v>
      </c>
      <c r="B83" s="28" t="s">
        <v>213</v>
      </c>
      <c r="C83" s="28" t="s">
        <v>214</v>
      </c>
      <c r="D83" s="33">
        <v>9</v>
      </c>
      <c r="E83" s="28" t="s">
        <v>41</v>
      </c>
      <c r="F83" s="39"/>
      <c r="G83" s="29"/>
      <c r="H83" s="29">
        <f t="shared" ref="H83:H88" si="4">D83*F83</f>
        <v>0</v>
      </c>
      <c r="I83" s="29">
        <f t="shared" ref="I83:I88" si="5">D83*G83</f>
        <v>0</v>
      </c>
    </row>
    <row r="84" spans="1:9" ht="22.5" x14ac:dyDescent="0.25">
      <c r="A84" s="28">
        <v>15</v>
      </c>
      <c r="B84" s="28" t="s">
        <v>215</v>
      </c>
      <c r="C84" s="28" t="s">
        <v>216</v>
      </c>
      <c r="D84" s="33">
        <v>1</v>
      </c>
      <c r="E84" s="28" t="s">
        <v>157</v>
      </c>
      <c r="F84" s="39"/>
      <c r="G84" s="39"/>
      <c r="H84" s="29">
        <f t="shared" si="4"/>
        <v>0</v>
      </c>
      <c r="I84" s="29">
        <f t="shared" si="5"/>
        <v>0</v>
      </c>
    </row>
    <row r="85" spans="1:9" ht="22.5" x14ac:dyDescent="0.25">
      <c r="A85" s="28">
        <v>16</v>
      </c>
      <c r="B85" s="28" t="s">
        <v>217</v>
      </c>
      <c r="C85" s="28" t="s">
        <v>218</v>
      </c>
      <c r="D85" s="33">
        <v>1</v>
      </c>
      <c r="E85" s="28" t="s">
        <v>157</v>
      </c>
      <c r="F85" s="39"/>
      <c r="G85" s="29"/>
      <c r="H85" s="29">
        <f t="shared" si="4"/>
        <v>0</v>
      </c>
      <c r="I85" s="29">
        <f t="shared" si="5"/>
        <v>0</v>
      </c>
    </row>
    <row r="86" spans="1:9" ht="22.5" x14ac:dyDescent="0.25">
      <c r="A86" s="28">
        <v>17</v>
      </c>
      <c r="B86" s="28" t="s">
        <v>219</v>
      </c>
      <c r="C86" s="28" t="s">
        <v>220</v>
      </c>
      <c r="D86" s="33">
        <v>1</v>
      </c>
      <c r="E86" s="28" t="s">
        <v>157</v>
      </c>
      <c r="F86" s="39"/>
      <c r="G86" s="29"/>
      <c r="H86" s="29">
        <f t="shared" si="4"/>
        <v>0</v>
      </c>
      <c r="I86" s="29">
        <f t="shared" si="5"/>
        <v>0</v>
      </c>
    </row>
    <row r="87" spans="1:9" ht="22.5" x14ac:dyDescent="0.25">
      <c r="A87" s="28">
        <v>18</v>
      </c>
      <c r="B87" s="28" t="s">
        <v>221</v>
      </c>
      <c r="C87" s="28" t="s">
        <v>222</v>
      </c>
      <c r="D87" s="33">
        <v>1</v>
      </c>
      <c r="E87" s="28" t="s">
        <v>157</v>
      </c>
      <c r="F87" s="39"/>
      <c r="G87" s="39"/>
      <c r="H87" s="29">
        <f t="shared" si="4"/>
        <v>0</v>
      </c>
      <c r="I87" s="29">
        <f t="shared" si="5"/>
        <v>0</v>
      </c>
    </row>
    <row r="88" spans="1:9" ht="45" x14ac:dyDescent="0.25">
      <c r="A88" s="28">
        <v>19</v>
      </c>
      <c r="B88" s="28" t="s">
        <v>223</v>
      </c>
      <c r="C88" s="28" t="s">
        <v>224</v>
      </c>
      <c r="D88" s="31">
        <v>12</v>
      </c>
      <c r="E88" s="28" t="s">
        <v>41</v>
      </c>
      <c r="F88" s="29"/>
      <c r="G88" s="29"/>
      <c r="H88" s="29">
        <f t="shared" si="4"/>
        <v>0</v>
      </c>
      <c r="I88" s="29">
        <f t="shared" si="5"/>
        <v>0</v>
      </c>
    </row>
    <row r="89" spans="1:9" x14ac:dyDescent="0.25">
      <c r="A89" s="28"/>
      <c r="B89" s="23"/>
      <c r="C89" s="28" t="s">
        <v>225</v>
      </c>
      <c r="D89" s="27"/>
      <c r="E89" s="27"/>
      <c r="F89" s="26"/>
      <c r="G89" s="26"/>
      <c r="H89" s="26"/>
      <c r="I89" s="26"/>
    </row>
    <row r="90" spans="1:9" ht="56.25" x14ac:dyDescent="0.25">
      <c r="A90" s="28">
        <v>20</v>
      </c>
      <c r="B90" s="28" t="s">
        <v>226</v>
      </c>
      <c r="C90" s="28" t="s">
        <v>227</v>
      </c>
      <c r="D90" s="31">
        <v>18</v>
      </c>
      <c r="E90" s="28" t="s">
        <v>41</v>
      </c>
      <c r="F90" s="29"/>
      <c r="G90" s="29"/>
      <c r="H90" s="29">
        <f>D90*F90</f>
        <v>0</v>
      </c>
      <c r="I90" s="29">
        <f>D90*G90</f>
        <v>0</v>
      </c>
    </row>
    <row r="91" spans="1:9" ht="22.5" x14ac:dyDescent="0.25">
      <c r="A91" s="28"/>
      <c r="B91" s="23"/>
      <c r="C91" s="38" t="s">
        <v>228</v>
      </c>
      <c r="D91" s="27"/>
      <c r="E91" s="27"/>
      <c r="F91" s="26"/>
      <c r="G91" s="26"/>
      <c r="H91" s="26"/>
      <c r="I91" s="26"/>
    </row>
    <row r="92" spans="1:9" ht="33.75" x14ac:dyDescent="0.25">
      <c r="A92" s="28">
        <v>21</v>
      </c>
      <c r="B92" s="28" t="s">
        <v>229</v>
      </c>
      <c r="C92" s="28" t="s">
        <v>230</v>
      </c>
      <c r="D92" s="31">
        <v>18</v>
      </c>
      <c r="E92" s="28" t="s">
        <v>41</v>
      </c>
      <c r="F92" s="29"/>
      <c r="G92" s="29"/>
      <c r="H92" s="29">
        <f>D92*F92</f>
        <v>0</v>
      </c>
      <c r="I92" s="29">
        <f>D92*G92</f>
        <v>0</v>
      </c>
    </row>
    <row r="93" spans="1:9" ht="33.75" x14ac:dyDescent="0.25">
      <c r="A93" s="28">
        <v>22</v>
      </c>
      <c r="B93" s="28" t="s">
        <v>231</v>
      </c>
      <c r="C93" s="28" t="s">
        <v>232</v>
      </c>
      <c r="D93" s="31">
        <v>18</v>
      </c>
      <c r="E93" s="28" t="s">
        <v>41</v>
      </c>
      <c r="F93" s="29"/>
      <c r="G93" s="29"/>
      <c r="H93" s="29">
        <f>D93*F93</f>
        <v>0</v>
      </c>
      <c r="I93" s="29">
        <f>D93*G93</f>
        <v>0</v>
      </c>
    </row>
    <row r="94" spans="1:9" ht="45" x14ac:dyDescent="0.25">
      <c r="A94" s="28">
        <v>23</v>
      </c>
      <c r="B94" s="28" t="s">
        <v>233</v>
      </c>
      <c r="C94" s="28" t="s">
        <v>234</v>
      </c>
      <c r="D94" s="31">
        <v>9</v>
      </c>
      <c r="E94" s="28" t="s">
        <v>41</v>
      </c>
      <c r="F94" s="29"/>
      <c r="G94" s="29"/>
      <c r="H94" s="29">
        <f>D94*F94</f>
        <v>0</v>
      </c>
      <c r="I94" s="29">
        <f>D94*G94</f>
        <v>0</v>
      </c>
    </row>
    <row r="95" spans="1:9" x14ac:dyDescent="0.25">
      <c r="A95" s="23"/>
      <c r="B95" s="23"/>
      <c r="C95" s="28" t="s">
        <v>235</v>
      </c>
      <c r="D95" s="27"/>
      <c r="E95" s="27"/>
      <c r="F95" s="26"/>
      <c r="G95" s="26"/>
      <c r="H95" s="26"/>
      <c r="I95" s="26"/>
    </row>
    <row r="96" spans="1:9" ht="33.75" x14ac:dyDescent="0.25">
      <c r="A96" s="28">
        <v>24</v>
      </c>
      <c r="B96" s="28" t="s">
        <v>236</v>
      </c>
      <c r="C96" s="28" t="s">
        <v>237</v>
      </c>
      <c r="D96" s="31">
        <v>9</v>
      </c>
      <c r="E96" s="28" t="s">
        <v>41</v>
      </c>
      <c r="F96" s="29"/>
      <c r="G96" s="29"/>
      <c r="H96" s="29">
        <f>D96*F96</f>
        <v>0</v>
      </c>
      <c r="I96" s="29">
        <f>D96*G96</f>
        <v>0</v>
      </c>
    </row>
    <row r="97" spans="1:9" ht="45" x14ac:dyDescent="0.25">
      <c r="A97" s="28"/>
      <c r="B97" s="28" t="s">
        <v>238</v>
      </c>
      <c r="C97" s="28" t="s">
        <v>239</v>
      </c>
      <c r="D97" s="31">
        <v>9</v>
      </c>
      <c r="E97" s="28" t="s">
        <v>41</v>
      </c>
      <c r="F97" s="29"/>
      <c r="G97" s="29"/>
      <c r="H97" s="29">
        <f>D97*F97</f>
        <v>0</v>
      </c>
      <c r="I97" s="29">
        <f>D97*G97</f>
        <v>0</v>
      </c>
    </row>
    <row r="98" spans="1:9" ht="45" x14ac:dyDescent="0.25">
      <c r="A98" s="28">
        <v>25</v>
      </c>
      <c r="B98" s="28" t="s">
        <v>240</v>
      </c>
      <c r="C98" s="28" t="s">
        <v>241</v>
      </c>
      <c r="D98" s="31">
        <v>42</v>
      </c>
      <c r="E98" s="28" t="s">
        <v>41</v>
      </c>
      <c r="F98" s="29"/>
      <c r="G98" s="29"/>
      <c r="H98" s="29">
        <f>D98*F98</f>
        <v>0</v>
      </c>
      <c r="I98" s="29">
        <f>D98*G98</f>
        <v>0</v>
      </c>
    </row>
    <row r="99" spans="1:9" ht="45" x14ac:dyDescent="0.25">
      <c r="A99" s="28">
        <v>26</v>
      </c>
      <c r="B99" s="28" t="s">
        <v>242</v>
      </c>
      <c r="C99" s="28" t="s">
        <v>243</v>
      </c>
      <c r="D99" s="31">
        <v>12</v>
      </c>
      <c r="E99" s="28" t="s">
        <v>41</v>
      </c>
      <c r="F99" s="29"/>
      <c r="G99" s="29"/>
      <c r="H99" s="29">
        <f>D99*F99</f>
        <v>0</v>
      </c>
      <c r="I99" s="29">
        <f>D99*G99</f>
        <v>0</v>
      </c>
    </row>
    <row r="100" spans="1:9" ht="22.5" x14ac:dyDescent="0.25">
      <c r="A100" s="23"/>
      <c r="B100" s="23"/>
      <c r="C100" s="28" t="s">
        <v>244</v>
      </c>
      <c r="D100" s="27"/>
      <c r="E100" s="27"/>
      <c r="F100" s="26"/>
      <c r="G100" s="26"/>
      <c r="H100" s="26"/>
      <c r="I100" s="26"/>
    </row>
    <row r="101" spans="1:9" ht="45" x14ac:dyDescent="0.25">
      <c r="A101" s="28">
        <v>27</v>
      </c>
      <c r="B101" s="28" t="s">
        <v>245</v>
      </c>
      <c r="C101" s="28" t="s">
        <v>246</v>
      </c>
      <c r="D101" s="31">
        <v>6</v>
      </c>
      <c r="E101" s="28" t="s">
        <v>41</v>
      </c>
      <c r="F101" s="29"/>
      <c r="G101" s="29"/>
      <c r="H101" s="29">
        <f>D101*F101</f>
        <v>0</v>
      </c>
      <c r="I101" s="29">
        <f>D101*G101</f>
        <v>0</v>
      </c>
    </row>
    <row r="102" spans="1:9" ht="45" x14ac:dyDescent="0.25">
      <c r="A102" s="28"/>
      <c r="B102" s="23"/>
      <c r="C102" s="28" t="s">
        <v>247</v>
      </c>
      <c r="D102" s="27"/>
      <c r="E102" s="27"/>
      <c r="F102" s="26"/>
      <c r="G102" s="26"/>
      <c r="H102" s="26"/>
      <c r="I102" s="26"/>
    </row>
    <row r="103" spans="1:9" ht="33.75" x14ac:dyDescent="0.25">
      <c r="A103" s="28">
        <v>28</v>
      </c>
      <c r="B103" s="28" t="s">
        <v>248</v>
      </c>
      <c r="C103" s="28" t="s">
        <v>249</v>
      </c>
      <c r="D103" s="31">
        <v>12</v>
      </c>
      <c r="E103" s="28" t="s">
        <v>41</v>
      </c>
      <c r="F103" s="29"/>
      <c r="G103" s="29"/>
      <c r="H103" s="29">
        <f t="shared" ref="H103:H110" si="6">D103*F103</f>
        <v>0</v>
      </c>
      <c r="I103" s="29">
        <f t="shared" ref="I103:I110" si="7">D103*G103</f>
        <v>0</v>
      </c>
    </row>
    <row r="104" spans="1:9" ht="33.75" x14ac:dyDescent="0.25">
      <c r="A104" s="28">
        <v>29</v>
      </c>
      <c r="B104" s="28" t="s">
        <v>250</v>
      </c>
      <c r="C104" s="28" t="s">
        <v>251</v>
      </c>
      <c r="D104" s="31">
        <v>9</v>
      </c>
      <c r="E104" s="28" t="s">
        <v>41</v>
      </c>
      <c r="F104" s="29"/>
      <c r="G104" s="29"/>
      <c r="H104" s="29">
        <f t="shared" si="6"/>
        <v>0</v>
      </c>
      <c r="I104" s="29">
        <f t="shared" si="7"/>
        <v>0</v>
      </c>
    </row>
    <row r="105" spans="1:9" ht="45" x14ac:dyDescent="0.25">
      <c r="A105" s="28">
        <v>30</v>
      </c>
      <c r="B105" s="28" t="s">
        <v>252</v>
      </c>
      <c r="C105" s="42" t="s">
        <v>253</v>
      </c>
      <c r="D105" s="33">
        <v>9</v>
      </c>
      <c r="E105" s="28" t="s">
        <v>41</v>
      </c>
      <c r="F105" s="29"/>
      <c r="G105" s="29"/>
      <c r="H105" s="31">
        <f>D105*F105</f>
        <v>0</v>
      </c>
      <c r="I105" s="31">
        <f>D105*G105</f>
        <v>0</v>
      </c>
    </row>
    <row r="106" spans="1:9" ht="45" x14ac:dyDescent="0.25">
      <c r="A106" s="28">
        <v>31</v>
      </c>
      <c r="B106" s="28" t="s">
        <v>254</v>
      </c>
      <c r="C106" s="28" t="s">
        <v>255</v>
      </c>
      <c r="D106" s="31">
        <v>12</v>
      </c>
      <c r="E106" s="28" t="s">
        <v>41</v>
      </c>
      <c r="F106" s="29"/>
      <c r="G106" s="29"/>
      <c r="H106" s="29">
        <f t="shared" si="6"/>
        <v>0</v>
      </c>
      <c r="I106" s="29">
        <f t="shared" si="7"/>
        <v>0</v>
      </c>
    </row>
    <row r="107" spans="1:9" ht="45" x14ac:dyDescent="0.25">
      <c r="A107" s="28">
        <v>32</v>
      </c>
      <c r="B107" s="28" t="s">
        <v>256</v>
      </c>
      <c r="C107" s="28" t="s">
        <v>257</v>
      </c>
      <c r="D107" s="31">
        <v>12</v>
      </c>
      <c r="E107" s="28" t="s">
        <v>41</v>
      </c>
      <c r="F107" s="29"/>
      <c r="G107" s="29"/>
      <c r="H107" s="29">
        <f t="shared" si="6"/>
        <v>0</v>
      </c>
      <c r="I107" s="29">
        <f t="shared" si="7"/>
        <v>0</v>
      </c>
    </row>
    <row r="108" spans="1:9" ht="33.75" x14ac:dyDescent="0.25">
      <c r="A108" s="28">
        <v>33</v>
      </c>
      <c r="B108" s="28" t="s">
        <v>258</v>
      </c>
      <c r="C108" s="28" t="s">
        <v>259</v>
      </c>
      <c r="D108" s="31">
        <v>18</v>
      </c>
      <c r="E108" s="28" t="s">
        <v>41</v>
      </c>
      <c r="F108" s="29"/>
      <c r="G108" s="29"/>
      <c r="H108" s="29">
        <f t="shared" si="6"/>
        <v>0</v>
      </c>
      <c r="I108" s="29">
        <f t="shared" si="7"/>
        <v>0</v>
      </c>
    </row>
    <row r="109" spans="1:9" ht="33.75" x14ac:dyDescent="0.25">
      <c r="A109" s="28">
        <v>34</v>
      </c>
      <c r="B109" s="28" t="s">
        <v>260</v>
      </c>
      <c r="C109" s="28" t="s">
        <v>261</v>
      </c>
      <c r="D109" s="31">
        <v>12</v>
      </c>
      <c r="E109" s="28" t="s">
        <v>41</v>
      </c>
      <c r="F109" s="29"/>
      <c r="G109" s="29"/>
      <c r="H109" s="29">
        <f t="shared" si="6"/>
        <v>0</v>
      </c>
      <c r="I109" s="29">
        <f t="shared" si="7"/>
        <v>0</v>
      </c>
    </row>
    <row r="110" spans="1:9" ht="56.25" x14ac:dyDescent="0.25">
      <c r="A110" s="28">
        <v>35</v>
      </c>
      <c r="B110" s="28" t="s">
        <v>262</v>
      </c>
      <c r="C110" s="28" t="s">
        <v>263</v>
      </c>
      <c r="D110" s="31">
        <v>12</v>
      </c>
      <c r="E110" s="28" t="s">
        <v>41</v>
      </c>
      <c r="F110" s="29"/>
      <c r="G110" s="29"/>
      <c r="H110" s="29">
        <f t="shared" si="6"/>
        <v>0</v>
      </c>
      <c r="I110" s="29">
        <f t="shared" si="7"/>
        <v>0</v>
      </c>
    </row>
    <row r="111" spans="1:9" x14ac:dyDescent="0.25">
      <c r="A111" s="28"/>
      <c r="B111" s="23"/>
      <c r="C111" s="28" t="s">
        <v>264</v>
      </c>
      <c r="D111" s="27"/>
      <c r="E111" s="27"/>
      <c r="F111" s="26"/>
      <c r="G111" s="26"/>
      <c r="H111" s="26"/>
      <c r="I111" s="26"/>
    </row>
    <row r="112" spans="1:9" ht="33.75" x14ac:dyDescent="0.25">
      <c r="A112" s="28">
        <v>36</v>
      </c>
      <c r="B112" s="28" t="s">
        <v>265</v>
      </c>
      <c r="C112" s="28" t="s">
        <v>266</v>
      </c>
      <c r="D112" s="31">
        <v>18</v>
      </c>
      <c r="E112" s="28" t="s">
        <v>41</v>
      </c>
      <c r="F112" s="29"/>
      <c r="G112" s="29"/>
      <c r="H112" s="29">
        <f>D112*F112</f>
        <v>0</v>
      </c>
      <c r="I112" s="29">
        <f>D112*G112</f>
        <v>0</v>
      </c>
    </row>
    <row r="113" spans="1:9" ht="56.25" x14ac:dyDescent="0.25">
      <c r="A113" s="28">
        <v>37</v>
      </c>
      <c r="B113" s="28" t="s">
        <v>267</v>
      </c>
      <c r="C113" s="28" t="s">
        <v>268</v>
      </c>
      <c r="D113" s="31">
        <v>18</v>
      </c>
      <c r="E113" s="28" t="s">
        <v>41</v>
      </c>
      <c r="F113" s="29"/>
      <c r="G113" s="29"/>
      <c r="H113" s="29">
        <f>D113*F113</f>
        <v>0</v>
      </c>
      <c r="I113" s="29">
        <f>D113*G113</f>
        <v>0</v>
      </c>
    </row>
    <row r="114" spans="1:9" x14ac:dyDescent="0.25">
      <c r="A114" s="28"/>
      <c r="B114" s="23"/>
      <c r="C114" s="28">
        <v>564000</v>
      </c>
      <c r="D114" s="27"/>
      <c r="E114" s="27"/>
      <c r="F114" s="26"/>
      <c r="G114" s="26"/>
      <c r="H114" s="26"/>
      <c r="I114" s="26"/>
    </row>
    <row r="115" spans="1:9" ht="22.5" x14ac:dyDescent="0.25">
      <c r="A115" s="28">
        <v>38</v>
      </c>
      <c r="B115" s="28" t="s">
        <v>269</v>
      </c>
      <c r="C115" s="28" t="s">
        <v>270</v>
      </c>
      <c r="D115" s="31">
        <v>1</v>
      </c>
      <c r="E115" s="28" t="s">
        <v>157</v>
      </c>
      <c r="F115" s="29"/>
      <c r="G115" s="29"/>
      <c r="H115" s="29">
        <f>D115*F115</f>
        <v>0</v>
      </c>
      <c r="I115" s="29">
        <f>D115*G115</f>
        <v>0</v>
      </c>
    </row>
    <row r="116" spans="1:9" x14ac:dyDescent="0.25">
      <c r="A116" s="28"/>
      <c r="B116" s="23"/>
      <c r="C116" s="24" t="s">
        <v>45</v>
      </c>
      <c r="D116" s="23"/>
      <c r="E116" s="23"/>
      <c r="F116" s="32"/>
      <c r="G116" s="32"/>
      <c r="H116" s="30">
        <f>SUM(H64:H115)</f>
        <v>0</v>
      </c>
      <c r="I116" s="30">
        <f>SUM(I64:I115)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2" sqref="B12"/>
    </sheetView>
  </sheetViews>
  <sheetFormatPr defaultRowHeight="15.75" x14ac:dyDescent="0.25"/>
  <cols>
    <col min="1" max="1" width="36.42578125" style="11" customWidth="1"/>
    <col min="2" max="3" width="20.7109375" style="11" customWidth="1"/>
    <col min="4" max="256" width="9.140625" style="11"/>
    <col min="257" max="257" width="36.42578125" style="11" customWidth="1"/>
    <col min="258" max="259" width="20.7109375" style="11" customWidth="1"/>
    <col min="260" max="512" width="9.140625" style="11"/>
    <col min="513" max="513" width="36.42578125" style="11" customWidth="1"/>
    <col min="514" max="515" width="20.7109375" style="11" customWidth="1"/>
    <col min="516" max="768" width="9.140625" style="11"/>
    <col min="769" max="769" width="36.42578125" style="11" customWidth="1"/>
    <col min="770" max="771" width="20.7109375" style="11" customWidth="1"/>
    <col min="772" max="1024" width="9.140625" style="11"/>
    <col min="1025" max="1025" width="36.42578125" style="11" customWidth="1"/>
    <col min="1026" max="1027" width="20.7109375" style="11" customWidth="1"/>
    <col min="1028" max="1280" width="9.140625" style="11"/>
    <col min="1281" max="1281" width="36.42578125" style="11" customWidth="1"/>
    <col min="1282" max="1283" width="20.7109375" style="11" customWidth="1"/>
    <col min="1284" max="1536" width="9.140625" style="11"/>
    <col min="1537" max="1537" width="36.42578125" style="11" customWidth="1"/>
    <col min="1538" max="1539" width="20.7109375" style="11" customWidth="1"/>
    <col min="1540" max="1792" width="9.140625" style="11"/>
    <col min="1793" max="1793" width="36.42578125" style="11" customWidth="1"/>
    <col min="1794" max="1795" width="20.7109375" style="11" customWidth="1"/>
    <col min="1796" max="2048" width="9.140625" style="11"/>
    <col min="2049" max="2049" width="36.42578125" style="11" customWidth="1"/>
    <col min="2050" max="2051" width="20.7109375" style="11" customWidth="1"/>
    <col min="2052" max="2304" width="9.140625" style="11"/>
    <col min="2305" max="2305" width="36.42578125" style="11" customWidth="1"/>
    <col min="2306" max="2307" width="20.7109375" style="11" customWidth="1"/>
    <col min="2308" max="2560" width="9.140625" style="11"/>
    <col min="2561" max="2561" width="36.42578125" style="11" customWidth="1"/>
    <col min="2562" max="2563" width="20.7109375" style="11" customWidth="1"/>
    <col min="2564" max="2816" width="9.140625" style="11"/>
    <col min="2817" max="2817" width="36.42578125" style="11" customWidth="1"/>
    <col min="2818" max="2819" width="20.7109375" style="11" customWidth="1"/>
    <col min="2820" max="3072" width="9.140625" style="11"/>
    <col min="3073" max="3073" width="36.42578125" style="11" customWidth="1"/>
    <col min="3074" max="3075" width="20.7109375" style="11" customWidth="1"/>
    <col min="3076" max="3328" width="9.140625" style="11"/>
    <col min="3329" max="3329" width="36.42578125" style="11" customWidth="1"/>
    <col min="3330" max="3331" width="20.7109375" style="11" customWidth="1"/>
    <col min="3332" max="3584" width="9.140625" style="11"/>
    <col min="3585" max="3585" width="36.42578125" style="11" customWidth="1"/>
    <col min="3586" max="3587" width="20.7109375" style="11" customWidth="1"/>
    <col min="3588" max="3840" width="9.140625" style="11"/>
    <col min="3841" max="3841" width="36.42578125" style="11" customWidth="1"/>
    <col min="3842" max="3843" width="20.7109375" style="11" customWidth="1"/>
    <col min="3844" max="4096" width="9.140625" style="11"/>
    <col min="4097" max="4097" width="36.42578125" style="11" customWidth="1"/>
    <col min="4098" max="4099" width="20.7109375" style="11" customWidth="1"/>
    <col min="4100" max="4352" width="9.140625" style="11"/>
    <col min="4353" max="4353" width="36.42578125" style="11" customWidth="1"/>
    <col min="4354" max="4355" width="20.7109375" style="11" customWidth="1"/>
    <col min="4356" max="4608" width="9.140625" style="11"/>
    <col min="4609" max="4609" width="36.42578125" style="11" customWidth="1"/>
    <col min="4610" max="4611" width="20.7109375" style="11" customWidth="1"/>
    <col min="4612" max="4864" width="9.140625" style="11"/>
    <col min="4865" max="4865" width="36.42578125" style="11" customWidth="1"/>
    <col min="4866" max="4867" width="20.7109375" style="11" customWidth="1"/>
    <col min="4868" max="5120" width="9.140625" style="11"/>
    <col min="5121" max="5121" width="36.42578125" style="11" customWidth="1"/>
    <col min="5122" max="5123" width="20.7109375" style="11" customWidth="1"/>
    <col min="5124" max="5376" width="9.140625" style="11"/>
    <col min="5377" max="5377" width="36.42578125" style="11" customWidth="1"/>
    <col min="5378" max="5379" width="20.7109375" style="11" customWidth="1"/>
    <col min="5380" max="5632" width="9.140625" style="11"/>
    <col min="5633" max="5633" width="36.42578125" style="11" customWidth="1"/>
    <col min="5634" max="5635" width="20.7109375" style="11" customWidth="1"/>
    <col min="5636" max="5888" width="9.140625" style="11"/>
    <col min="5889" max="5889" width="36.42578125" style="11" customWidth="1"/>
    <col min="5890" max="5891" width="20.7109375" style="11" customWidth="1"/>
    <col min="5892" max="6144" width="9.140625" style="11"/>
    <col min="6145" max="6145" width="36.42578125" style="11" customWidth="1"/>
    <col min="6146" max="6147" width="20.7109375" style="11" customWidth="1"/>
    <col min="6148" max="6400" width="9.140625" style="11"/>
    <col min="6401" max="6401" width="36.42578125" style="11" customWidth="1"/>
    <col min="6402" max="6403" width="20.7109375" style="11" customWidth="1"/>
    <col min="6404" max="6656" width="9.140625" style="11"/>
    <col min="6657" max="6657" width="36.42578125" style="11" customWidth="1"/>
    <col min="6658" max="6659" width="20.7109375" style="11" customWidth="1"/>
    <col min="6660" max="6912" width="9.140625" style="11"/>
    <col min="6913" max="6913" width="36.42578125" style="11" customWidth="1"/>
    <col min="6914" max="6915" width="20.7109375" style="11" customWidth="1"/>
    <col min="6916" max="7168" width="9.140625" style="11"/>
    <col min="7169" max="7169" width="36.42578125" style="11" customWidth="1"/>
    <col min="7170" max="7171" width="20.7109375" style="11" customWidth="1"/>
    <col min="7172" max="7424" width="9.140625" style="11"/>
    <col min="7425" max="7425" width="36.42578125" style="11" customWidth="1"/>
    <col min="7426" max="7427" width="20.7109375" style="11" customWidth="1"/>
    <col min="7428" max="7680" width="9.140625" style="11"/>
    <col min="7681" max="7681" width="36.42578125" style="11" customWidth="1"/>
    <col min="7682" max="7683" width="20.7109375" style="11" customWidth="1"/>
    <col min="7684" max="7936" width="9.140625" style="11"/>
    <col min="7937" max="7937" width="36.42578125" style="11" customWidth="1"/>
    <col min="7938" max="7939" width="20.7109375" style="11" customWidth="1"/>
    <col min="7940" max="8192" width="9.140625" style="11"/>
    <col min="8193" max="8193" width="36.42578125" style="11" customWidth="1"/>
    <col min="8194" max="8195" width="20.7109375" style="11" customWidth="1"/>
    <col min="8196" max="8448" width="9.140625" style="11"/>
    <col min="8449" max="8449" width="36.42578125" style="11" customWidth="1"/>
    <col min="8450" max="8451" width="20.7109375" style="11" customWidth="1"/>
    <col min="8452" max="8704" width="9.140625" style="11"/>
    <col min="8705" max="8705" width="36.42578125" style="11" customWidth="1"/>
    <col min="8706" max="8707" width="20.7109375" style="11" customWidth="1"/>
    <col min="8708" max="8960" width="9.140625" style="11"/>
    <col min="8961" max="8961" width="36.42578125" style="11" customWidth="1"/>
    <col min="8962" max="8963" width="20.7109375" style="11" customWidth="1"/>
    <col min="8964" max="9216" width="9.140625" style="11"/>
    <col min="9217" max="9217" width="36.42578125" style="11" customWidth="1"/>
    <col min="9218" max="9219" width="20.7109375" style="11" customWidth="1"/>
    <col min="9220" max="9472" width="9.140625" style="11"/>
    <col min="9473" max="9473" width="36.42578125" style="11" customWidth="1"/>
    <col min="9474" max="9475" width="20.7109375" style="11" customWidth="1"/>
    <col min="9476" max="9728" width="9.140625" style="11"/>
    <col min="9729" max="9729" width="36.42578125" style="11" customWidth="1"/>
    <col min="9730" max="9731" width="20.7109375" style="11" customWidth="1"/>
    <col min="9732" max="9984" width="9.140625" style="11"/>
    <col min="9985" max="9985" width="36.42578125" style="11" customWidth="1"/>
    <col min="9986" max="9987" width="20.7109375" style="11" customWidth="1"/>
    <col min="9988" max="10240" width="9.140625" style="11"/>
    <col min="10241" max="10241" width="36.42578125" style="11" customWidth="1"/>
    <col min="10242" max="10243" width="20.7109375" style="11" customWidth="1"/>
    <col min="10244" max="10496" width="9.140625" style="11"/>
    <col min="10497" max="10497" width="36.42578125" style="11" customWidth="1"/>
    <col min="10498" max="10499" width="20.7109375" style="11" customWidth="1"/>
    <col min="10500" max="10752" width="9.140625" style="11"/>
    <col min="10753" max="10753" width="36.42578125" style="11" customWidth="1"/>
    <col min="10754" max="10755" width="20.7109375" style="11" customWidth="1"/>
    <col min="10756" max="11008" width="9.140625" style="11"/>
    <col min="11009" max="11009" width="36.42578125" style="11" customWidth="1"/>
    <col min="11010" max="11011" width="20.7109375" style="11" customWidth="1"/>
    <col min="11012" max="11264" width="9.140625" style="11"/>
    <col min="11265" max="11265" width="36.42578125" style="11" customWidth="1"/>
    <col min="11266" max="11267" width="20.7109375" style="11" customWidth="1"/>
    <col min="11268" max="11520" width="9.140625" style="11"/>
    <col min="11521" max="11521" width="36.42578125" style="11" customWidth="1"/>
    <col min="11522" max="11523" width="20.7109375" style="11" customWidth="1"/>
    <col min="11524" max="11776" width="9.140625" style="11"/>
    <col min="11777" max="11777" width="36.42578125" style="11" customWidth="1"/>
    <col min="11778" max="11779" width="20.7109375" style="11" customWidth="1"/>
    <col min="11780" max="12032" width="9.140625" style="11"/>
    <col min="12033" max="12033" width="36.42578125" style="11" customWidth="1"/>
    <col min="12034" max="12035" width="20.7109375" style="11" customWidth="1"/>
    <col min="12036" max="12288" width="9.140625" style="11"/>
    <col min="12289" max="12289" width="36.42578125" style="11" customWidth="1"/>
    <col min="12290" max="12291" width="20.7109375" style="11" customWidth="1"/>
    <col min="12292" max="12544" width="9.140625" style="11"/>
    <col min="12545" max="12545" width="36.42578125" style="11" customWidth="1"/>
    <col min="12546" max="12547" width="20.7109375" style="11" customWidth="1"/>
    <col min="12548" max="12800" width="9.140625" style="11"/>
    <col min="12801" max="12801" width="36.42578125" style="11" customWidth="1"/>
    <col min="12802" max="12803" width="20.7109375" style="11" customWidth="1"/>
    <col min="12804" max="13056" width="9.140625" style="11"/>
    <col min="13057" max="13057" width="36.42578125" style="11" customWidth="1"/>
    <col min="13058" max="13059" width="20.7109375" style="11" customWidth="1"/>
    <col min="13060" max="13312" width="9.140625" style="11"/>
    <col min="13313" max="13313" width="36.42578125" style="11" customWidth="1"/>
    <col min="13314" max="13315" width="20.7109375" style="11" customWidth="1"/>
    <col min="13316" max="13568" width="9.140625" style="11"/>
    <col min="13569" max="13569" width="36.42578125" style="11" customWidth="1"/>
    <col min="13570" max="13571" width="20.7109375" style="11" customWidth="1"/>
    <col min="13572" max="13824" width="9.140625" style="11"/>
    <col min="13825" max="13825" width="36.42578125" style="11" customWidth="1"/>
    <col min="13826" max="13827" width="20.7109375" style="11" customWidth="1"/>
    <col min="13828" max="14080" width="9.140625" style="11"/>
    <col min="14081" max="14081" width="36.42578125" style="11" customWidth="1"/>
    <col min="14082" max="14083" width="20.7109375" style="11" customWidth="1"/>
    <col min="14084" max="14336" width="9.140625" style="11"/>
    <col min="14337" max="14337" width="36.42578125" style="11" customWidth="1"/>
    <col min="14338" max="14339" width="20.7109375" style="11" customWidth="1"/>
    <col min="14340" max="14592" width="9.140625" style="11"/>
    <col min="14593" max="14593" width="36.42578125" style="11" customWidth="1"/>
    <col min="14594" max="14595" width="20.7109375" style="11" customWidth="1"/>
    <col min="14596" max="14848" width="9.140625" style="11"/>
    <col min="14849" max="14849" width="36.42578125" style="11" customWidth="1"/>
    <col min="14850" max="14851" width="20.7109375" style="11" customWidth="1"/>
    <col min="14852" max="15104" width="9.140625" style="11"/>
    <col min="15105" max="15105" width="36.42578125" style="11" customWidth="1"/>
    <col min="15106" max="15107" width="20.7109375" style="11" customWidth="1"/>
    <col min="15108" max="15360" width="9.140625" style="11"/>
    <col min="15361" max="15361" width="36.42578125" style="11" customWidth="1"/>
    <col min="15362" max="15363" width="20.7109375" style="11" customWidth="1"/>
    <col min="15364" max="15616" width="9.140625" style="11"/>
    <col min="15617" max="15617" width="36.42578125" style="11" customWidth="1"/>
    <col min="15618" max="15619" width="20.7109375" style="11" customWidth="1"/>
    <col min="15620" max="15872" width="9.140625" style="11"/>
    <col min="15873" max="15873" width="36.42578125" style="11" customWidth="1"/>
    <col min="15874" max="15875" width="20.7109375" style="11" customWidth="1"/>
    <col min="15876" max="16128" width="9.140625" style="11"/>
    <col min="16129" max="16129" width="36.42578125" style="11" customWidth="1"/>
    <col min="16130" max="16131" width="20.7109375" style="11" customWidth="1"/>
    <col min="16132" max="16384" width="9.140625" style="11"/>
  </cols>
  <sheetData>
    <row r="1" spans="1:3" s="9" customFormat="1" x14ac:dyDescent="0.25">
      <c r="A1" s="9" t="s">
        <v>17</v>
      </c>
      <c r="B1" s="10" t="s">
        <v>18</v>
      </c>
      <c r="C1" s="10" t="s">
        <v>19</v>
      </c>
    </row>
    <row r="2" spans="1:3" x14ac:dyDescent="0.25">
      <c r="A2" s="11" t="s">
        <v>20</v>
      </c>
      <c r="B2" s="12">
        <f>+'Irtás, föld- és sziklamunka'!H6</f>
        <v>0</v>
      </c>
      <c r="C2" s="12">
        <f>+'Irtás, föld- és sziklamunka'!I6</f>
        <v>0</v>
      </c>
    </row>
    <row r="3" spans="1:3" x14ac:dyDescent="0.25">
      <c r="A3" s="11" t="s">
        <v>21</v>
      </c>
      <c r="B3" s="12">
        <f>+'Vakolás és rabicolás'!H8</f>
        <v>0</v>
      </c>
      <c r="C3" s="12">
        <f>+'Vakolás és rabicolás'!I8</f>
        <v>0</v>
      </c>
    </row>
    <row r="4" spans="1:3" ht="31.5" x14ac:dyDescent="0.25">
      <c r="A4" s="11" t="s">
        <v>22</v>
      </c>
      <c r="B4" s="12">
        <f>+'Hideg- és melegburkolatok készí'!H17</f>
        <v>0</v>
      </c>
      <c r="C4" s="12">
        <f>+'Hideg- és melegburkolatok készí'!I17</f>
        <v>0</v>
      </c>
    </row>
    <row r="5" spans="1:3" x14ac:dyDescent="0.25">
      <c r="A5" s="11" t="s">
        <v>23</v>
      </c>
      <c r="B5" s="12">
        <f>+'Fa- és műanyag szerkezet elhely'!H14</f>
        <v>0</v>
      </c>
      <c r="C5" s="12">
        <f>+'Fa- és műanyag szerkezet elhely'!I14</f>
        <v>0</v>
      </c>
    </row>
    <row r="6" spans="1:3" x14ac:dyDescent="0.25">
      <c r="A6" s="11" t="s">
        <v>24</v>
      </c>
      <c r="B6" s="12">
        <f>+Felületképzés!H24</f>
        <v>0</v>
      </c>
      <c r="C6" s="12">
        <f>+Felületképzés!I24</f>
        <v>0</v>
      </c>
    </row>
    <row r="7" spans="1:3" x14ac:dyDescent="0.25">
      <c r="A7" s="11" t="s">
        <v>25</v>
      </c>
      <c r="B7" s="12">
        <f>+Szigetelés!H11</f>
        <v>0</v>
      </c>
      <c r="C7" s="12">
        <f>+Szigetelés!I11</f>
        <v>0</v>
      </c>
    </row>
    <row r="8" spans="1:3" ht="31.5" x14ac:dyDescent="0.25">
      <c r="A8" s="11" t="s">
        <v>26</v>
      </c>
      <c r="B8" s="12">
        <f>+'Elektromosenergia-ellátás, vill'!H12</f>
        <v>0</v>
      </c>
      <c r="C8" s="12">
        <f>+'Elektromosenergia-ellátás, vill'!I12</f>
        <v>0</v>
      </c>
    </row>
    <row r="9" spans="1:3" x14ac:dyDescent="0.25">
      <c r="A9" s="11" t="s">
        <v>27</v>
      </c>
      <c r="B9" s="12">
        <f>+'Épületgépészet Új épület 2.em.'!D9</f>
        <v>0</v>
      </c>
      <c r="C9" s="12">
        <f>+'Épületgépészet Új épület 2.em.'!E9</f>
        <v>0</v>
      </c>
    </row>
    <row r="10" spans="1:3" x14ac:dyDescent="0.25">
      <c r="A10" s="11" t="s">
        <v>28</v>
      </c>
      <c r="B10" s="12">
        <f>+'Épületgépészet Régi ép. 1-3.em.'!D9</f>
        <v>0</v>
      </c>
      <c r="C10" s="12">
        <f>+'Épületgépészet Régi ép. 1-3.em.'!E9</f>
        <v>0</v>
      </c>
    </row>
    <row r="11" spans="1:3" s="9" customFormat="1" x14ac:dyDescent="0.25">
      <c r="A11" s="9" t="s">
        <v>29</v>
      </c>
      <c r="B11" s="45">
        <f>ROUND(SUM(B2:B10),0)</f>
        <v>0</v>
      </c>
      <c r="C11" s="45">
        <f>ROUND(SUM(C2:C10), 0)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ht="41.25" x14ac:dyDescent="0.25">
      <c r="A2" s="17">
        <v>1</v>
      </c>
      <c r="B2" s="18" t="s">
        <v>39</v>
      </c>
      <c r="C2" s="19" t="s">
        <v>40</v>
      </c>
      <c r="D2" s="20">
        <v>5</v>
      </c>
      <c r="E2" s="18" t="s">
        <v>41</v>
      </c>
      <c r="H2" s="20">
        <f>ROUND(D2*F2, 0)</f>
        <v>0</v>
      </c>
      <c r="I2" s="20">
        <f>ROUND(D2*G2, 0)</f>
        <v>0</v>
      </c>
    </row>
    <row r="4" spans="1:9" ht="38.25" x14ac:dyDescent="0.25">
      <c r="A4" s="17">
        <v>2</v>
      </c>
      <c r="B4" s="18" t="s">
        <v>42</v>
      </c>
      <c r="C4" s="19" t="s">
        <v>43</v>
      </c>
      <c r="D4" s="20">
        <v>25</v>
      </c>
      <c r="E4" s="18" t="s">
        <v>44</v>
      </c>
      <c r="H4" s="20">
        <f>ROUND(D4*F4, 0)</f>
        <v>0</v>
      </c>
      <c r="I4" s="20">
        <f>ROUND(D4*G4, 0)</f>
        <v>0</v>
      </c>
    </row>
    <row r="6" spans="1:9" s="21" customFormat="1" x14ac:dyDescent="0.25">
      <c r="A6" s="13"/>
      <c r="B6" s="14"/>
      <c r="C6" s="14" t="s">
        <v>45</v>
      </c>
      <c r="D6" s="15"/>
      <c r="E6" s="14"/>
      <c r="F6" s="15"/>
      <c r="G6" s="15"/>
      <c r="H6" s="15">
        <f>ROUND(SUM(H2:H5),0)</f>
        <v>0</v>
      </c>
      <c r="I6" s="15">
        <f>ROUND(SUM(I2:I5),0)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ht="25.5" x14ac:dyDescent="0.25">
      <c r="A2" s="17">
        <v>1</v>
      </c>
      <c r="B2" s="18" t="s">
        <v>46</v>
      </c>
      <c r="C2" s="19" t="s">
        <v>47</v>
      </c>
      <c r="D2" s="20">
        <v>349.64</v>
      </c>
      <c r="E2" s="18" t="s">
        <v>48</v>
      </c>
      <c r="H2" s="20">
        <f>ROUND(D2*F2, 0)</f>
        <v>0</v>
      </c>
      <c r="I2" s="20">
        <f>ROUND(D2*G2, 0)</f>
        <v>0</v>
      </c>
    </row>
    <row r="4" spans="1:9" ht="51" x14ac:dyDescent="0.25">
      <c r="A4" s="17">
        <v>2</v>
      </c>
      <c r="B4" s="18" t="s">
        <v>49</v>
      </c>
      <c r="C4" s="19" t="s">
        <v>50</v>
      </c>
      <c r="D4" s="20">
        <v>349.64</v>
      </c>
      <c r="E4" s="18" t="s">
        <v>48</v>
      </c>
      <c r="H4" s="20">
        <f>ROUND(D4*F4, 0)</f>
        <v>0</v>
      </c>
      <c r="I4" s="20">
        <f>ROUND(D4*G4, 0)</f>
        <v>0</v>
      </c>
    </row>
    <row r="6" spans="1:9" ht="63.75" x14ac:dyDescent="0.25">
      <c r="A6" s="17">
        <v>3</v>
      </c>
      <c r="B6" s="18" t="s">
        <v>51</v>
      </c>
      <c r="C6" s="19" t="s">
        <v>52</v>
      </c>
      <c r="D6" s="20">
        <v>349.64</v>
      </c>
      <c r="E6" s="18" t="s">
        <v>48</v>
      </c>
      <c r="H6" s="20">
        <f>ROUND(D6*F6, 0)</f>
        <v>0</v>
      </c>
      <c r="I6" s="20">
        <f>ROUND(D6*G6, 0)</f>
        <v>0</v>
      </c>
    </row>
    <row r="8" spans="1:9" s="21" customFormat="1" x14ac:dyDescent="0.25">
      <c r="A8" s="13"/>
      <c r="B8" s="14"/>
      <c r="C8" s="14" t="s">
        <v>45</v>
      </c>
      <c r="D8" s="15"/>
      <c r="E8" s="14"/>
      <c r="F8" s="15"/>
      <c r="G8" s="15"/>
      <c r="H8" s="15">
        <f>ROUND(SUM(H2:H7),0)</f>
        <v>0</v>
      </c>
      <c r="I8" s="15">
        <f>ROUND(SUM(I2:I7),0)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x14ac:dyDescent="0.25">
      <c r="A2" s="17">
        <v>1</v>
      </c>
      <c r="B2" s="18" t="s">
        <v>53</v>
      </c>
      <c r="C2" s="19" t="s">
        <v>54</v>
      </c>
      <c r="D2" s="20">
        <f>175.14+264.03</f>
        <v>439.16999999999996</v>
      </c>
      <c r="E2" s="18" t="s">
        <v>48</v>
      </c>
      <c r="H2" s="20">
        <f>ROUND(D2*F2, 0)</f>
        <v>0</v>
      </c>
      <c r="I2" s="20">
        <f>ROUND(D2*G2, 0)</f>
        <v>0</v>
      </c>
    </row>
    <row r="4" spans="1:9" ht="76.5" x14ac:dyDescent="0.25">
      <c r="A4" s="17">
        <v>2</v>
      </c>
      <c r="B4" s="18" t="s">
        <v>55</v>
      </c>
      <c r="C4" s="19" t="s">
        <v>56</v>
      </c>
      <c r="D4" s="20">
        <f>85.61+264.03</f>
        <v>349.64</v>
      </c>
      <c r="E4" s="18" t="s">
        <v>48</v>
      </c>
      <c r="H4" s="20">
        <f>ROUND(D4*F4, 0)</f>
        <v>0</v>
      </c>
      <c r="I4" s="20">
        <f>ROUND(D4*G4, 0)</f>
        <v>0</v>
      </c>
    </row>
    <row r="6" spans="1:9" ht="76.5" x14ac:dyDescent="0.25">
      <c r="A6" s="17">
        <v>3</v>
      </c>
      <c r="B6" s="18" t="s">
        <v>57</v>
      </c>
      <c r="C6" s="19" t="s">
        <v>58</v>
      </c>
      <c r="D6" s="20">
        <v>89.53</v>
      </c>
      <c r="E6" s="18" t="s">
        <v>48</v>
      </c>
      <c r="H6" s="20">
        <f>ROUND(D6*F6, 0)</f>
        <v>0</v>
      </c>
      <c r="I6" s="20">
        <f>ROUND(D6*G6, 0)</f>
        <v>0</v>
      </c>
    </row>
    <row r="8" spans="1:9" ht="63.75" x14ac:dyDescent="0.25">
      <c r="A8" s="17">
        <v>4</v>
      </c>
      <c r="B8" s="18" t="s">
        <v>59</v>
      </c>
      <c r="C8" s="19" t="s">
        <v>60</v>
      </c>
      <c r="D8" s="20">
        <v>349.64</v>
      </c>
      <c r="E8" s="18" t="s">
        <v>48</v>
      </c>
      <c r="H8" s="20">
        <f>ROUND(D8*F8, 0)</f>
        <v>0</v>
      </c>
      <c r="I8" s="20">
        <f>ROUND(D8*G8, 0)</f>
        <v>0</v>
      </c>
    </row>
    <row r="10" spans="1:9" ht="63.75" x14ac:dyDescent="0.25">
      <c r="A10" s="17">
        <v>5</v>
      </c>
      <c r="B10" s="18" t="s">
        <v>61</v>
      </c>
      <c r="C10" s="19" t="s">
        <v>62</v>
      </c>
      <c r="D10" s="20">
        <v>89.53</v>
      </c>
      <c r="E10" s="18" t="s">
        <v>48</v>
      </c>
      <c r="H10" s="20">
        <f>ROUND(D10*F10, 0)</f>
        <v>0</v>
      </c>
      <c r="I10" s="20">
        <f>ROUND(D10*G10, 0)</f>
        <v>0</v>
      </c>
    </row>
    <row r="12" spans="1:9" ht="89.25" x14ac:dyDescent="0.25">
      <c r="A12" s="17">
        <v>6</v>
      </c>
      <c r="B12" s="18" t="s">
        <v>63</v>
      </c>
      <c r="C12" s="19" t="s">
        <v>64</v>
      </c>
      <c r="D12" s="20">
        <v>52.5</v>
      </c>
      <c r="E12" s="18" t="s">
        <v>65</v>
      </c>
      <c r="H12" s="20">
        <f>ROUND(D12*F12, 0)</f>
        <v>0</v>
      </c>
      <c r="I12" s="20">
        <f>ROUND(D12*G12, 0)</f>
        <v>0</v>
      </c>
    </row>
    <row r="13" spans="1:9" ht="38.25" x14ac:dyDescent="0.25">
      <c r="C13" s="19" t="s">
        <v>66</v>
      </c>
    </row>
    <row r="15" spans="1:9" ht="63.75" x14ac:dyDescent="0.25">
      <c r="A15" s="17">
        <v>7</v>
      </c>
      <c r="B15" s="18" t="s">
        <v>67</v>
      </c>
      <c r="C15" s="19" t="s">
        <v>68</v>
      </c>
      <c r="D15" s="20">
        <v>310.60000000000002</v>
      </c>
      <c r="E15" s="18" t="s">
        <v>65</v>
      </c>
      <c r="H15" s="20">
        <f>ROUND(D15*F15, 0)</f>
        <v>0</v>
      </c>
      <c r="I15" s="20">
        <f>ROUND(D15*G15, 0)</f>
        <v>0</v>
      </c>
    </row>
    <row r="17" spans="1:9" s="21" customFormat="1" x14ac:dyDescent="0.25">
      <c r="A17" s="13"/>
      <c r="B17" s="14"/>
      <c r="C17" s="14" t="s">
        <v>45</v>
      </c>
      <c r="D17" s="15"/>
      <c r="E17" s="14"/>
      <c r="F17" s="15"/>
      <c r="G17" s="15"/>
      <c r="H17" s="15">
        <f>ROUND(SUM(H2:H16),0)</f>
        <v>0</v>
      </c>
      <c r="I17" s="15">
        <f>ROUND(SUM(I2:I16),0)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ht="25.5" x14ac:dyDescent="0.25">
      <c r="A2" s="17">
        <v>1</v>
      </c>
      <c r="B2" s="18" t="s">
        <v>69</v>
      </c>
      <c r="C2" s="19" t="s">
        <v>70</v>
      </c>
      <c r="D2" s="20">
        <v>48.3</v>
      </c>
      <c r="E2" s="18" t="s">
        <v>48</v>
      </c>
      <c r="H2" s="20">
        <f>ROUND(D2*F2, 0)</f>
        <v>0</v>
      </c>
      <c r="I2" s="20">
        <f>ROUND(D2*G2, 0)</f>
        <v>0</v>
      </c>
    </row>
    <row r="4" spans="1:9" ht="38.25" x14ac:dyDescent="0.25">
      <c r="A4" s="17">
        <v>2</v>
      </c>
      <c r="B4" s="18" t="s">
        <v>71</v>
      </c>
      <c r="C4" s="19" t="s">
        <v>72</v>
      </c>
      <c r="D4" s="20">
        <v>27</v>
      </c>
      <c r="E4" s="18" t="s">
        <v>41</v>
      </c>
      <c r="H4" s="20">
        <f>ROUND(D4*F4, 0)</f>
        <v>0</v>
      </c>
      <c r="I4" s="20">
        <f>ROUND(D4*G4, 0)</f>
        <v>0</v>
      </c>
    </row>
    <row r="6" spans="1:9" ht="63.75" x14ac:dyDescent="0.25">
      <c r="A6" s="17">
        <v>3</v>
      </c>
      <c r="B6" s="18" t="s">
        <v>73</v>
      </c>
      <c r="C6" s="19" t="s">
        <v>74</v>
      </c>
      <c r="D6" s="20">
        <v>2</v>
      </c>
      <c r="E6" s="18" t="s">
        <v>41</v>
      </c>
      <c r="H6" s="20">
        <f>ROUND(D6*F6, 0)</f>
        <v>0</v>
      </c>
      <c r="I6" s="20">
        <f>ROUND(D6*G6, 0)</f>
        <v>0</v>
      </c>
    </row>
    <row r="8" spans="1:9" ht="63.75" x14ac:dyDescent="0.25">
      <c r="A8" s="17">
        <v>4</v>
      </c>
      <c r="B8" s="18" t="s">
        <v>75</v>
      </c>
      <c r="C8" s="19" t="s">
        <v>76</v>
      </c>
      <c r="D8" s="20">
        <v>3</v>
      </c>
      <c r="E8" s="18" t="s">
        <v>41</v>
      </c>
      <c r="H8" s="20">
        <f>ROUND(D8*F8, 0)</f>
        <v>0</v>
      </c>
      <c r="I8" s="20">
        <f>ROUND(D8*G8, 0)</f>
        <v>0</v>
      </c>
    </row>
    <row r="9" spans="1:9" x14ac:dyDescent="0.25">
      <c r="F9" s="22"/>
      <c r="G9" s="22"/>
    </row>
    <row r="10" spans="1:9" ht="38.25" x14ac:dyDescent="0.25">
      <c r="A10" s="17">
        <v>5</v>
      </c>
      <c r="B10" s="18" t="s">
        <v>77</v>
      </c>
      <c r="C10" s="19" t="s">
        <v>78</v>
      </c>
      <c r="D10" s="20">
        <v>27</v>
      </c>
      <c r="E10" s="18" t="s">
        <v>79</v>
      </c>
      <c r="F10" s="22"/>
      <c r="G10" s="22"/>
      <c r="H10" s="20">
        <f>ROUND(D10*F10, 0)</f>
        <v>0</v>
      </c>
      <c r="I10" s="20">
        <f>ROUND(D10*G10, 0)</f>
        <v>0</v>
      </c>
    </row>
    <row r="11" spans="1:9" x14ac:dyDescent="0.25">
      <c r="F11" s="22"/>
      <c r="G11" s="22"/>
    </row>
    <row r="12" spans="1:9" ht="38.25" x14ac:dyDescent="0.25">
      <c r="A12" s="17">
        <v>6</v>
      </c>
      <c r="B12" s="18" t="s">
        <v>80</v>
      </c>
      <c r="C12" s="19" t="s">
        <v>81</v>
      </c>
      <c r="D12" s="20">
        <v>27</v>
      </c>
      <c r="E12" s="18" t="s">
        <v>82</v>
      </c>
      <c r="F12" s="22"/>
      <c r="G12" s="22"/>
      <c r="H12" s="20">
        <f>ROUND(D12*F12, 0)</f>
        <v>0</v>
      </c>
      <c r="I12" s="20">
        <f>ROUND(D12*G12, 0)</f>
        <v>0</v>
      </c>
    </row>
    <row r="14" spans="1:9" s="21" customFormat="1" x14ac:dyDescent="0.25">
      <c r="A14" s="13"/>
      <c r="B14" s="14"/>
      <c r="C14" s="14" t="s">
        <v>45</v>
      </c>
      <c r="D14" s="15"/>
      <c r="E14" s="14"/>
      <c r="F14" s="15"/>
      <c r="G14" s="15"/>
      <c r="H14" s="15">
        <f>ROUND(SUM(H2:H13),0)</f>
        <v>0</v>
      </c>
      <c r="I14" s="15">
        <f>ROUND(SUM(I2:I13),0)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ht="51" x14ac:dyDescent="0.25">
      <c r="A2" s="17">
        <v>1</v>
      </c>
      <c r="B2" s="18" t="s">
        <v>83</v>
      </c>
      <c r="C2" s="19" t="s">
        <v>84</v>
      </c>
      <c r="D2" s="20">
        <v>230.6</v>
      </c>
      <c r="E2" s="18" t="s">
        <v>48</v>
      </c>
      <c r="H2" s="20">
        <f>ROUND(D2*F2, 0)</f>
        <v>0</v>
      </c>
      <c r="I2" s="20">
        <f>ROUND(D2*G2, 0)</f>
        <v>0</v>
      </c>
    </row>
    <row r="4" spans="1:9" ht="51" x14ac:dyDescent="0.25">
      <c r="A4" s="17">
        <v>2</v>
      </c>
      <c r="B4" s="18" t="s">
        <v>85</v>
      </c>
      <c r="C4" s="19" t="s">
        <v>86</v>
      </c>
      <c r="D4" s="20">
        <v>174.82</v>
      </c>
      <c r="E4" s="18" t="s">
        <v>48</v>
      </c>
      <c r="H4" s="20">
        <f>ROUND(D4*F4, 0)</f>
        <v>0</v>
      </c>
      <c r="I4" s="20">
        <f>ROUND(D4*G4, 0)</f>
        <v>0</v>
      </c>
    </row>
    <row r="6" spans="1:9" ht="51" x14ac:dyDescent="0.25">
      <c r="A6" s="17">
        <v>3</v>
      </c>
      <c r="B6" s="18" t="s">
        <v>87</v>
      </c>
      <c r="C6" s="19" t="s">
        <v>88</v>
      </c>
      <c r="D6" s="20">
        <v>230.6</v>
      </c>
      <c r="E6" s="18" t="s">
        <v>48</v>
      </c>
      <c r="H6" s="20">
        <f>ROUND(D6*F6, 0)</f>
        <v>0</v>
      </c>
      <c r="I6" s="20">
        <f>ROUND(D6*G6, 0)</f>
        <v>0</v>
      </c>
    </row>
    <row r="8" spans="1:9" ht="63.75" x14ac:dyDescent="0.25">
      <c r="A8" s="17">
        <v>4</v>
      </c>
      <c r="B8" s="18" t="s">
        <v>89</v>
      </c>
      <c r="C8" s="19" t="s">
        <v>90</v>
      </c>
      <c r="D8" s="20">
        <v>93</v>
      </c>
      <c r="E8" s="18" t="s">
        <v>65</v>
      </c>
      <c r="H8" s="20">
        <f>ROUND(D8*F8, 0)</f>
        <v>0</v>
      </c>
      <c r="I8" s="20">
        <f>ROUND(D8*G8, 0)</f>
        <v>0</v>
      </c>
    </row>
    <row r="10" spans="1:9" ht="76.5" x14ac:dyDescent="0.25">
      <c r="A10" s="17">
        <v>5</v>
      </c>
      <c r="B10" s="18" t="s">
        <v>91</v>
      </c>
      <c r="C10" s="19" t="s">
        <v>92</v>
      </c>
      <c r="D10" s="20">
        <v>92</v>
      </c>
      <c r="E10" s="18" t="s">
        <v>65</v>
      </c>
      <c r="H10" s="20">
        <f>ROUND(D10*F10, 0)</f>
        <v>0</v>
      </c>
      <c r="I10" s="20">
        <f>ROUND(D10*G10, 0)</f>
        <v>0</v>
      </c>
    </row>
    <row r="12" spans="1:9" ht="63.75" x14ac:dyDescent="0.25">
      <c r="A12" s="17">
        <v>6</v>
      </c>
      <c r="B12" s="18" t="s">
        <v>93</v>
      </c>
      <c r="C12" s="19" t="s">
        <v>94</v>
      </c>
      <c r="D12" s="20">
        <v>230.6</v>
      </c>
      <c r="E12" s="18" t="s">
        <v>48</v>
      </c>
      <c r="H12" s="20">
        <f>ROUND(D12*F12, 0)</f>
        <v>0</v>
      </c>
      <c r="I12" s="20">
        <f>ROUND(D12*G12, 0)</f>
        <v>0</v>
      </c>
    </row>
    <row r="14" spans="1:9" ht="76.5" x14ac:dyDescent="0.25">
      <c r="A14" s="17">
        <v>7</v>
      </c>
      <c r="B14" s="18" t="s">
        <v>95</v>
      </c>
      <c r="C14" s="19" t="s">
        <v>96</v>
      </c>
      <c r="D14" s="20">
        <v>230.6</v>
      </c>
      <c r="E14" s="18" t="s">
        <v>48</v>
      </c>
      <c r="H14" s="20">
        <f>ROUND(D14*F14, 0)</f>
        <v>0</v>
      </c>
      <c r="I14" s="20">
        <f>ROUND(D14*G14, 0)</f>
        <v>0</v>
      </c>
    </row>
    <row r="16" spans="1:9" ht="51" x14ac:dyDescent="0.25">
      <c r="A16" s="17">
        <v>8</v>
      </c>
      <c r="B16" s="18" t="s">
        <v>97</v>
      </c>
      <c r="C16" s="19" t="s">
        <v>98</v>
      </c>
      <c r="D16" s="20">
        <v>92</v>
      </c>
      <c r="E16" s="18" t="s">
        <v>65</v>
      </c>
      <c r="H16" s="20">
        <f>ROUND(D16*F16, 0)</f>
        <v>0</v>
      </c>
      <c r="I16" s="20">
        <f>ROUND(D16*G16, 0)</f>
        <v>0</v>
      </c>
    </row>
    <row r="18" spans="1:9" ht="76.5" x14ac:dyDescent="0.25">
      <c r="A18" s="17">
        <v>9</v>
      </c>
      <c r="B18" s="18" t="s">
        <v>99</v>
      </c>
      <c r="C18" s="19" t="s">
        <v>100</v>
      </c>
      <c r="D18" s="20">
        <v>92</v>
      </c>
      <c r="E18" s="18" t="s">
        <v>65</v>
      </c>
      <c r="H18" s="20">
        <f>ROUND(D18*F18, 0)</f>
        <v>0</v>
      </c>
      <c r="I18" s="20">
        <f>ROUND(D18*G18, 0)</f>
        <v>0</v>
      </c>
    </row>
    <row r="20" spans="1:9" ht="76.5" x14ac:dyDescent="0.25">
      <c r="A20" s="17">
        <v>10</v>
      </c>
      <c r="B20" s="18" t="s">
        <v>101</v>
      </c>
      <c r="C20" s="19" t="s">
        <v>102</v>
      </c>
      <c r="D20" s="20">
        <v>92</v>
      </c>
      <c r="E20" s="18" t="s">
        <v>65</v>
      </c>
      <c r="H20" s="20">
        <f>ROUND(D20*F20, 0)</f>
        <v>0</v>
      </c>
      <c r="I20" s="20">
        <f>ROUND(D20*G20, 0)</f>
        <v>0</v>
      </c>
    </row>
    <row r="22" spans="1:9" ht="76.5" x14ac:dyDescent="0.25">
      <c r="A22" s="17">
        <v>11</v>
      </c>
      <c r="B22" s="18" t="s">
        <v>103</v>
      </c>
      <c r="C22" s="19" t="s">
        <v>104</v>
      </c>
      <c r="D22" s="20">
        <v>92</v>
      </c>
      <c r="E22" s="18" t="s">
        <v>65</v>
      </c>
      <c r="H22" s="20">
        <f>ROUND(D22*F22, 0)</f>
        <v>0</v>
      </c>
      <c r="I22" s="20">
        <f>ROUND(D22*G22, 0)</f>
        <v>0</v>
      </c>
    </row>
    <row r="24" spans="1:9" s="21" customFormat="1" x14ac:dyDescent="0.25">
      <c r="A24" s="13"/>
      <c r="B24" s="14"/>
      <c r="C24" s="14" t="s">
        <v>45</v>
      </c>
      <c r="D24" s="15"/>
      <c r="E24" s="14"/>
      <c r="F24" s="15"/>
      <c r="G24" s="15"/>
      <c r="H24" s="15">
        <f>ROUND(SUM(H2:H23),0)</f>
        <v>0</v>
      </c>
      <c r="I24" s="15">
        <f>ROUND(SUM(I2:I23),0)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ht="89.25" x14ac:dyDescent="0.25">
      <c r="A2" s="17">
        <v>1</v>
      </c>
      <c r="B2" s="18" t="s">
        <v>105</v>
      </c>
      <c r="C2" s="19" t="s">
        <v>106</v>
      </c>
      <c r="D2" s="20">
        <v>52.35</v>
      </c>
      <c r="E2" s="18" t="s">
        <v>48</v>
      </c>
      <c r="H2" s="20">
        <f>ROUND(D2*F2, 0)</f>
        <v>0</v>
      </c>
      <c r="I2" s="20">
        <f>ROUND(D2*G2, 0)</f>
        <v>0</v>
      </c>
    </row>
    <row r="3" spans="1:9" ht="38.25" x14ac:dyDescent="0.25">
      <c r="C3" s="19" t="s">
        <v>107</v>
      </c>
    </row>
    <row r="5" spans="1:9" ht="102" x14ac:dyDescent="0.25">
      <c r="A5" s="17">
        <v>2</v>
      </c>
      <c r="B5" s="18" t="s">
        <v>108</v>
      </c>
      <c r="C5" s="19" t="s">
        <v>109</v>
      </c>
      <c r="D5" s="20">
        <v>89.53</v>
      </c>
      <c r="E5" s="18" t="s">
        <v>48</v>
      </c>
      <c r="H5" s="20">
        <f>ROUND(D5*F5, 0)</f>
        <v>0</v>
      </c>
      <c r="I5" s="20">
        <f>ROUND(D5*G5, 0)</f>
        <v>0</v>
      </c>
    </row>
    <row r="6" spans="1:9" ht="38.25" x14ac:dyDescent="0.25">
      <c r="C6" s="19" t="s">
        <v>110</v>
      </c>
    </row>
    <row r="7" spans="1:9" x14ac:dyDescent="0.25">
      <c r="C7" s="19"/>
    </row>
    <row r="8" spans="1:9" ht="89.25" x14ac:dyDescent="0.25">
      <c r="A8" s="17">
        <v>3</v>
      </c>
      <c r="B8" s="18" t="s">
        <v>111</v>
      </c>
      <c r="C8" s="19" t="s">
        <v>112</v>
      </c>
      <c r="D8" s="20">
        <v>272.8</v>
      </c>
      <c r="E8" s="18" t="s">
        <v>65</v>
      </c>
      <c r="H8" s="20">
        <f>ROUND(D8*F8, 0)</f>
        <v>0</v>
      </c>
      <c r="I8" s="20">
        <f>ROUND(D8*G8, 0)</f>
        <v>0</v>
      </c>
    </row>
    <row r="9" spans="1:9" ht="63.75" x14ac:dyDescent="0.25">
      <c r="C9" s="19" t="s">
        <v>113</v>
      </c>
    </row>
    <row r="11" spans="1:9" s="21" customFormat="1" x14ac:dyDescent="0.25">
      <c r="A11" s="13"/>
      <c r="B11" s="14"/>
      <c r="C11" s="14" t="s">
        <v>45</v>
      </c>
      <c r="D11" s="15"/>
      <c r="E11" s="14"/>
      <c r="F11" s="15"/>
      <c r="G11" s="15"/>
      <c r="H11" s="15">
        <f>ROUND(SUM(H2:H10),0)</f>
        <v>0</v>
      </c>
      <c r="I11" s="15">
        <f>ROUND(SUM(I2:I10),0)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ht="38.25" x14ac:dyDescent="0.25">
      <c r="A2" s="17">
        <v>1</v>
      </c>
      <c r="B2" s="18" t="s">
        <v>114</v>
      </c>
      <c r="C2" s="19" t="s">
        <v>115</v>
      </c>
      <c r="D2" s="20">
        <v>1</v>
      </c>
      <c r="E2" s="18" t="s">
        <v>116</v>
      </c>
      <c r="H2" s="20">
        <f>ROUND(D2*F2, 0)</f>
        <v>0</v>
      </c>
      <c r="I2" s="20">
        <f>ROUND(D2*G2, 0)</f>
        <v>0</v>
      </c>
    </row>
    <row r="4" spans="1:9" ht="63.75" x14ac:dyDescent="0.25">
      <c r="A4" s="17">
        <v>14</v>
      </c>
      <c r="B4" s="18" t="s">
        <v>117</v>
      </c>
      <c r="C4" s="19" t="s">
        <v>118</v>
      </c>
      <c r="D4" s="20">
        <v>8</v>
      </c>
      <c r="E4" s="18" t="s">
        <v>41</v>
      </c>
      <c r="H4" s="20">
        <f>ROUND(D4*F4, 0)</f>
        <v>0</v>
      </c>
      <c r="I4" s="20">
        <f>ROUND(D4*G4, 0)</f>
        <v>0</v>
      </c>
    </row>
    <row r="6" spans="1:9" ht="51" x14ac:dyDescent="0.25">
      <c r="A6" s="17">
        <v>15</v>
      </c>
      <c r="B6" s="18" t="s">
        <v>119</v>
      </c>
      <c r="C6" s="19" t="s">
        <v>120</v>
      </c>
      <c r="D6" s="20">
        <v>8</v>
      </c>
      <c r="E6" s="18" t="s">
        <v>41</v>
      </c>
      <c r="H6" s="20">
        <f>ROUND(D6*F6, 0)</f>
        <v>0</v>
      </c>
      <c r="I6" s="20">
        <f>ROUND(D6*G6, 0)</f>
        <v>0</v>
      </c>
    </row>
    <row r="8" spans="1:9" ht="51" x14ac:dyDescent="0.25">
      <c r="A8" s="17">
        <v>16</v>
      </c>
      <c r="B8" s="18" t="s">
        <v>121</v>
      </c>
      <c r="C8" s="19" t="s">
        <v>122</v>
      </c>
      <c r="D8" s="20">
        <v>16</v>
      </c>
      <c r="E8" s="18" t="s">
        <v>41</v>
      </c>
      <c r="H8" s="20">
        <f>ROUND(D8*F8, 0)</f>
        <v>0</v>
      </c>
      <c r="I8" s="20">
        <f>ROUND(D8*G8, 0)</f>
        <v>0</v>
      </c>
    </row>
    <row r="10" spans="1:9" ht="38.25" x14ac:dyDescent="0.25">
      <c r="A10" s="17">
        <v>17</v>
      </c>
      <c r="B10" s="18" t="s">
        <v>123</v>
      </c>
      <c r="C10" s="19" t="s">
        <v>124</v>
      </c>
      <c r="D10" s="20">
        <v>20</v>
      </c>
      <c r="E10" s="18" t="s">
        <v>41</v>
      </c>
      <c r="H10" s="20">
        <f>ROUND(D10*F10, 0)</f>
        <v>0</v>
      </c>
      <c r="I10" s="20">
        <f>ROUND(D10*G10, 0)</f>
        <v>0</v>
      </c>
    </row>
    <row r="12" spans="1:9" x14ac:dyDescent="0.25">
      <c r="A12" s="13"/>
      <c r="B12" s="14"/>
      <c r="C12" s="14" t="s">
        <v>45</v>
      </c>
      <c r="D12" s="15"/>
      <c r="E12" s="14"/>
      <c r="F12" s="15"/>
      <c r="G12" s="15"/>
      <c r="H12" s="15">
        <f>ROUND(SUM(H2:H11),0)</f>
        <v>0</v>
      </c>
      <c r="I12" s="15">
        <f>ROUND(SUM(I2:I11),0)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Záradék</vt:lpstr>
      <vt:lpstr>Összesítő</vt:lpstr>
      <vt:lpstr>Irtás, föld- és sziklamunka</vt:lpstr>
      <vt:lpstr>Vakolás és rabicolás</vt:lpstr>
      <vt:lpstr>Hideg- és melegburkolatok készí</vt:lpstr>
      <vt:lpstr>Fa- és műanyag szerkezet elhely</vt:lpstr>
      <vt:lpstr>Felületképzés</vt:lpstr>
      <vt:lpstr>Szigetelés</vt:lpstr>
      <vt:lpstr>Elektromosenergia-ellátás, vill</vt:lpstr>
      <vt:lpstr>Épületgépészet Új épület 2.em.</vt:lpstr>
      <vt:lpstr>Épületgépészet Régi ép. 1-3.em.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2018-01-25T14:27:30Z</dcterms:created>
  <dcterms:modified xsi:type="dcterms:W3CDTF">2018-01-25T14:57:00Z</dcterms:modified>
</cp:coreProperties>
</file>