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reativ Center dokumentumai\Árajánlatok 18\EFOP 4.1.3\Mezőkövesdi Tankerület\_Tisztázó kérdések\"/>
    </mc:Choice>
  </mc:AlternateContent>
  <xr:revisionPtr revIDLastSave="0" documentId="13_ncr:1_{3C49BE84-ED46-436D-94E3-7C3DA2C37067}" xr6:coauthVersionLast="31" xr6:coauthVersionMax="31" xr10:uidLastSave="{00000000-0000-0000-0000-000000000000}"/>
  <bookViews>
    <workbookView xWindow="0" yWindow="36" windowWidth="9492" windowHeight="6840" firstSheet="2" activeTab="2" xr2:uid="{00000000-000D-0000-FFFF-FFFF00000000}"/>
  </bookViews>
  <sheets>
    <sheet name="Összesen" sheetId="15" r:id="rId1"/>
    <sheet name="Linóleum burkolat készítése" sheetId="14" r:id="rId2"/>
    <sheet name="Sportpadló készítése" sheetId="13" r:id="rId3"/>
    <sheet name="Hidegburkolat készítése" sheetId="12" r:id="rId4"/>
    <sheet name="Vizesblokk burkolás" sheetId="11" r:id="rId5"/>
    <sheet name="Vizesblokk épületgépészet" sheetId="10" r:id="rId6"/>
    <sheet name="Festés-mázolás" sheetId="9" r:id="rId7"/>
    <sheet name="Belső Átalakítás" sheetId="8" r:id="rId8"/>
    <sheet name="Belső ajtók" sheetId="7" r:id="rId9"/>
    <sheet name="Fényforrás, aljzat és kapcsoló " sheetId="6" r:id="rId10"/>
    <sheet name="Teljes belső erősáramú hálózat " sheetId="5" r:id="rId11"/>
    <sheet name="Tornatermi fényforrás csere" sheetId="4" r:id="rId12"/>
    <sheet name="Külső sportpálya felújítása" sheetId="3" r:id="rId13"/>
  </sheets>
  <calcPr calcId="179017"/>
</workbook>
</file>

<file path=xl/calcChain.xml><?xml version="1.0" encoding="utf-8"?>
<calcChain xmlns="http://schemas.openxmlformats.org/spreadsheetml/2006/main">
  <c r="I7" i="14" l="1"/>
  <c r="H7" i="14"/>
  <c r="I6" i="14"/>
  <c r="H6" i="14"/>
  <c r="I5" i="14"/>
  <c r="H5" i="14"/>
  <c r="I4" i="14"/>
  <c r="H4" i="14"/>
  <c r="I3" i="14"/>
  <c r="H3" i="14"/>
  <c r="I8" i="13"/>
  <c r="H8" i="13"/>
  <c r="I7" i="13"/>
  <c r="H7" i="13"/>
  <c r="I6" i="13"/>
  <c r="H6" i="13"/>
  <c r="I5" i="13"/>
  <c r="H5" i="13"/>
  <c r="I4" i="13"/>
  <c r="H4" i="13"/>
  <c r="I3" i="13"/>
  <c r="H3" i="13"/>
  <c r="I11" i="12"/>
  <c r="H11" i="12"/>
  <c r="I10" i="12"/>
  <c r="H10" i="12"/>
  <c r="I9" i="12"/>
  <c r="H9" i="12"/>
  <c r="I8" i="12"/>
  <c r="H8" i="12"/>
  <c r="I7" i="12"/>
  <c r="H7" i="12"/>
  <c r="I6" i="12"/>
  <c r="H6" i="12"/>
  <c r="I5" i="12"/>
  <c r="H5" i="12"/>
  <c r="I4" i="12"/>
  <c r="H4" i="12"/>
  <c r="I3" i="12"/>
  <c r="H3" i="12"/>
  <c r="I12" i="11"/>
  <c r="H12" i="11"/>
  <c r="I11" i="11"/>
  <c r="H11" i="11"/>
  <c r="I10" i="11"/>
  <c r="H10" i="11"/>
  <c r="I9" i="11"/>
  <c r="H9" i="11"/>
  <c r="I8" i="11"/>
  <c r="H8" i="11"/>
  <c r="I7" i="11"/>
  <c r="H7" i="11"/>
  <c r="I6" i="11"/>
  <c r="H6" i="11"/>
  <c r="I5" i="11"/>
  <c r="H5" i="11"/>
  <c r="I4" i="11"/>
  <c r="H4" i="11"/>
  <c r="I3" i="11"/>
  <c r="I14" i="11" s="1"/>
  <c r="C5" i="15" s="1"/>
  <c r="H3" i="11"/>
  <c r="I52" i="10"/>
  <c r="H52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4" i="10"/>
  <c r="H44" i="10"/>
  <c r="I43" i="10"/>
  <c r="H43" i="10"/>
  <c r="I42" i="10"/>
  <c r="H42" i="10"/>
  <c r="I41" i="10"/>
  <c r="H41" i="10"/>
  <c r="I40" i="10"/>
  <c r="H40" i="10"/>
  <c r="I39" i="10"/>
  <c r="H39" i="10"/>
  <c r="I38" i="10"/>
  <c r="H38" i="10"/>
  <c r="I37" i="10"/>
  <c r="H37" i="10"/>
  <c r="I36" i="10"/>
  <c r="H36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6" i="10"/>
  <c r="H6" i="10"/>
  <c r="I5" i="10"/>
  <c r="H5" i="10"/>
  <c r="I4" i="10"/>
  <c r="H4" i="10"/>
  <c r="I3" i="10"/>
  <c r="H3" i="10"/>
  <c r="I7" i="9"/>
  <c r="H7" i="9"/>
  <c r="I6" i="9"/>
  <c r="H6" i="9"/>
  <c r="I5" i="9"/>
  <c r="H5" i="9"/>
  <c r="I4" i="9"/>
  <c r="H4" i="9"/>
  <c r="I3" i="9"/>
  <c r="H3" i="9"/>
  <c r="H9" i="9" s="1"/>
  <c r="B7" i="15" s="1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I4" i="7"/>
  <c r="H4" i="7"/>
  <c r="I3" i="7"/>
  <c r="H3" i="7"/>
  <c r="I3" i="6"/>
  <c r="I5" i="6" s="1"/>
  <c r="C10" i="15" s="1"/>
  <c r="H3" i="6"/>
  <c r="H5" i="6" s="1"/>
  <c r="B10" i="15" s="1"/>
  <c r="I3" i="5"/>
  <c r="I5" i="5" s="1"/>
  <c r="C11" i="15" s="1"/>
  <c r="H3" i="5"/>
  <c r="H5" i="5" s="1"/>
  <c r="B11" i="15" s="1"/>
  <c r="H5" i="4"/>
  <c r="B12" i="15" s="1"/>
  <c r="I3" i="4"/>
  <c r="I5" i="4" s="1"/>
  <c r="C12" i="15" s="1"/>
  <c r="H3" i="4"/>
  <c r="I8" i="3"/>
  <c r="H8" i="3"/>
  <c r="I7" i="3"/>
  <c r="H7" i="3"/>
  <c r="I6" i="3"/>
  <c r="H6" i="3"/>
  <c r="I5" i="3"/>
  <c r="H5" i="3"/>
  <c r="I4" i="3"/>
  <c r="H4" i="3"/>
  <c r="I3" i="3"/>
  <c r="H3" i="3"/>
  <c r="H54" i="10" l="1"/>
  <c r="B6" i="15" s="1"/>
  <c r="H13" i="12"/>
  <c r="B4" i="15" s="1"/>
  <c r="H9" i="14"/>
  <c r="B2" i="15" s="1"/>
  <c r="I11" i="13"/>
  <c r="C3" i="15" s="1"/>
  <c r="H13" i="8"/>
  <c r="B8" i="15" s="1"/>
  <c r="I9" i="14"/>
  <c r="C2" i="15" s="1"/>
  <c r="H11" i="13"/>
  <c r="B3" i="15" s="1"/>
  <c r="I13" i="12"/>
  <c r="C4" i="15" s="1"/>
  <c r="H14" i="11"/>
  <c r="B5" i="15" s="1"/>
  <c r="I54" i="10"/>
  <c r="C6" i="15" s="1"/>
  <c r="I9" i="9"/>
  <c r="C7" i="15" s="1"/>
  <c r="I13" i="8"/>
  <c r="C8" i="15" s="1"/>
  <c r="H6" i="7"/>
  <c r="B9" i="15" s="1"/>
  <c r="I6" i="7"/>
  <c r="C9" i="15" s="1"/>
  <c r="I10" i="3"/>
  <c r="C13" i="15" s="1"/>
  <c r="H10" i="3"/>
  <c r="B13" i="15" s="1"/>
  <c r="B15" i="15" l="1"/>
  <c r="C15" i="15"/>
  <c r="C17" i="15" l="1"/>
  <c r="C18" i="15" l="1"/>
  <c r="C19" i="15" s="1"/>
</calcChain>
</file>

<file path=xl/sharedStrings.xml><?xml version="1.0" encoding="utf-8"?>
<sst xmlns="http://schemas.openxmlformats.org/spreadsheetml/2006/main" count="471" uniqueCount="219">
  <si>
    <t>No.</t>
  </si>
  <si>
    <t>Azonosító</t>
  </si>
  <si>
    <t>Mennyiség</t>
  </si>
  <si>
    <t>Egys.</t>
  </si>
  <si>
    <t>Szöveg</t>
  </si>
  <si>
    <t>Óradij</t>
  </si>
  <si>
    <t>Anyagár</t>
  </si>
  <si>
    <t>xÓradij</t>
  </si>
  <si>
    <t>xAnyagár</t>
  </si>
  <si>
    <t>Külső sportpálya felújítása</t>
  </si>
  <si>
    <t>63-001-7.1.1-0750202</t>
  </si>
  <si>
    <t>m3</t>
  </si>
  <si>
    <t>Aszfaltburkolatok javítása, kátyúzása, meleg bitumenes hengerelt aszfaltkeverékkel, 6 cm vastagságig, 1,0 m2 alatti foltok esetén Kopóréteg AC8 kopó 50/70, AC8 kopó 70/100 típusú bitumennel, N igénybevételi kat. útszakaszok kopórétege, homokkal, zúzalékkal</t>
  </si>
  <si>
    <t>63-001-9.1-0120112</t>
  </si>
  <si>
    <t>m</t>
  </si>
  <si>
    <t>Aszfaltburkolatok repedéseinek javítása, hidegen beépíthető hézagkitöltő anyaggal (bitumennel), 10 mm-nél szélesebb repedések esetén Nemes zúzottkő, NZ 0/4 Colas-Északkő, Tállya</t>
  </si>
  <si>
    <t>63-001-9.3-0760002</t>
  </si>
  <si>
    <t>melegen beépíthető hézagkitöltő anyaggal (öntöttaszfalttal), 3-5 cm vastagságban MA8 20/30, MA8 35/50 jelű öntött aszfaltkeverék, homokkal, zúzottkővel</t>
  </si>
  <si>
    <t>63-103-1.31.2.6-0750222</t>
  </si>
  <si>
    <t>hengerelt aszfalt kopóréteg készítése (AC), az alatta lévő réteg felületének előzetes letakarításával és bitumenes permetezéssel, 4 méter szélességig, AC 16 kopó aszfaltkeverékből, 50-80 mm vastagságban terítve Kopóréteg AC16 kopó (F) 50/70 típusú bitumennel, F igénybevételi kategóriájú útszakaszok kopórétege zúzalékkal</t>
  </si>
  <si>
    <t>47-041-4.1.1-0222036</t>
  </si>
  <si>
    <t>m2</t>
  </si>
  <si>
    <t>Beltéri aszfalt és beton felületek festése, vízbázisú 2 komponensű epoxifestékkel, két rétegben, teljes sima felületen, bármilyen padozatú helyiségben Isomat EPOXYCOAT kétkomponensű, oldószeres epoxy bázisú festék, fehér, Kód: 0405/1</t>
  </si>
  <si>
    <t>34-001-3.1</t>
  </si>
  <si>
    <t>db</t>
  </si>
  <si>
    <t>Acél oszlop szerelése, 5 méter magasságban körszelvényből, rögzítő fülekkel, 200 kg/db tömegig alapozással, felületkezeléssel, védőháló felszerelésével 30m hosszúságban</t>
  </si>
  <si>
    <t>Összesen:</t>
  </si>
  <si>
    <t>Tornatermi fényforrás csere</t>
  </si>
  <si>
    <t>K-tétel</t>
  </si>
  <si>
    <t>TORNATERMI FÉNYFORRÁS CSERE Tételei részletezve az épületvillamossági költségvetésben</t>
  </si>
  <si>
    <t>Teljes belső erősáramú hálózat felújítása</t>
  </si>
  <si>
    <t>TELJES BELSŐ ERŐSÁRAMÚ HÁLÓZAT FELÚJÍTÁSA Tételei részletezve az épületvillamossági költségvetésben</t>
  </si>
  <si>
    <t>Fényforrás, aljzat és kapcsoló csere</t>
  </si>
  <si>
    <t>FÉNYFORRÁS, ALJZAT ÉS KAPCSOLÓCSERE Tételei részletezve az épületvillamossági költségvetésben</t>
  </si>
  <si>
    <t>Belső ajtók</t>
  </si>
  <si>
    <t>44-001-1.1.1.1-0131032</t>
  </si>
  <si>
    <t>Fa beltéri nyílászárók elhelyezése, előre kihagyott falnyílásba, utólagos elhelyezéssel, tömítéssel, (szerelvényezve, finom beállítással), MDF vagy keményhéjszerkezetes ajtó, 6,01-10,00 m kerület között Beltéri kazettás ajtó, vizes helyiségekbe, tele lemezelt, egyszárnyú, MDF tokkal, kilinccsel, 90x210 cm</t>
  </si>
  <si>
    <t>Beltéri kazettás ajtó, vizes helyiségekbe, tele lemezelt, egyszárnyú, MDF tokkal, kilinccsel, 75x210 cm</t>
  </si>
  <si>
    <t>Belső Átalakítás</t>
  </si>
  <si>
    <t>33-000-31.1.1</t>
  </si>
  <si>
    <t>Nyílásbontás, égetett-agyag kerámia teherhordó, tömör téglafalban</t>
  </si>
  <si>
    <t>32-002-1.1.1-0112054</t>
  </si>
  <si>
    <t>Előregyártott azonnal terhelhető nyílásáthidaló elhelyezése (válaszfal áthidalók is), tartószerkezetre, csomóponti kötés nélkül, falazat szélességű áthidaló elemekből vagy több elem egymás mellé sorolásával, a teherhordó falváll előkészítésével, kiegészítő hőszigetelés elhelyezése nélkül, 0,10 t/db tömegig, égetett agyag-kerámia köpenyes nyílásáthidaló LEIER MDA nyílásáthidaló 6,5×12 cm, égetett kerámia köpenyelemmel, 150 cm, Cikkszám: HUTMD3089</t>
  </si>
  <si>
    <t>32-002-1.1.1-0112053</t>
  </si>
  <si>
    <t>LEIER MDA nyílásáthidaló 6,5×12 cm, égetett kerámia köpenyelemmel, 125 cm, Cikkszám: HUTMD3088</t>
  </si>
  <si>
    <t>36-003-1.1.1.1.1-0411036</t>
  </si>
  <si>
    <t>Oldalfalvakolat készítése, kézi felhordással, zsákos kiszerelésű szárazhabarcsból, sima, normál mész-cement vakolat, 1 cm vastagságban weber 141 KPS kézi alapvakolat finom, max.szemcse 1,0 mm, Kód: 141k</t>
  </si>
  <si>
    <t>47-000-1.21.1.1.1.1</t>
  </si>
  <si>
    <t>100m2</t>
  </si>
  <si>
    <t>Belső festéseknél felület előkészítése, részmunkák; glettelés, hagyományos meszes glettel, vakolt felületen, bármilyen padozatú helyiségben, tagolatlan felületen</t>
  </si>
  <si>
    <t>47-011-1.1.1.1</t>
  </si>
  <si>
    <t>Mészfestések, hagyományos, helyszínen oltott mészből készített falfestékkel, fehér színben, tagolatlan sima felületen, két rétegben</t>
  </si>
  <si>
    <t>90-003-1.1-0331145</t>
  </si>
  <si>
    <t>Folyosók, lépcsőpihenők, közös helyiségek felmosása mattcsiszolt műkő, hézagmentes sima beton, vagy zárthézagú burkolólapokból, műanyag lapokból, tekercsből készült, sima öntött műanyag felületen Felmosás klórmeszes vízzel, lemosás vízzel, feltörlés</t>
  </si>
  <si>
    <t>Festés-mázolás</t>
  </si>
  <si>
    <t>15-012-1.1</t>
  </si>
  <si>
    <t>Egy pallószintű belső állvány készítése pallóterítéssel, korláttal, lábdeszkával, állványépítés MSZ- és alkalmazástechnikai kézikönyv szerint, 3,01-10,00 m pallószint magasság között, fából</t>
  </si>
  <si>
    <t>47-000-1.99.1.2.1.1-0415512</t>
  </si>
  <si>
    <t>Belső festéseknél felület előkészítése, részmunkák; felület glettelése zsákos kiszerelésű anyagból (alapozóval, sarokvédelemmel), csiszolással, bármilyen padozatú helyiségben, vakolt felületen, 1,5 mm vastagságban tagolatlan felületen Baumit FinoBello, gipszes glett, 0-10 mm-es vastagságban, Cikkszám: 951720</t>
  </si>
  <si>
    <t>47-010-1.1.1-0419506</t>
  </si>
  <si>
    <t>POLI-FARBE Inntaler diszperziós mélyalapozó</t>
  </si>
  <si>
    <t>47-011-15.1.1.1-0160001</t>
  </si>
  <si>
    <t>Diszperziós festés műanyag bázisú vizes-diszperziós fehér vagy gyárilag színezett festékkel, új vagy régi lekapart, előkészített alapfelületen, vakolaton, két rétegben, tagolatlan sima felületen POLI-FARBE Diszperziós belső fal- és mennyezetfesték</t>
  </si>
  <si>
    <t>Vizesblokk épületgépészet</t>
  </si>
  <si>
    <t>81-000-1.1.1</t>
  </si>
  <si>
    <t>VIZESBLOKK ÉPÜLETGÉPÉSZET Csővezetékek bontása, horganyzott vagy fekete acélcsövek tartószerkezetről, vagy padlócsatornából lángvágással, deponálással, DN 50 méretig</t>
  </si>
  <si>
    <t>82-000-1.2.1</t>
  </si>
  <si>
    <t>Szerelvények leszerelése, menetes szerelvények, DN 50 méretig</t>
  </si>
  <si>
    <t>82-000-3.2</t>
  </si>
  <si>
    <t>Vízellátás berendezési tárgyak leszerelése, falikutak, mosdók</t>
  </si>
  <si>
    <t>82-000-3.1</t>
  </si>
  <si>
    <t>Vízellátás berendezési tárgyak leszerelése, szelepek, bekötőcsövek, könyökök, zsírfogók stb.</t>
  </si>
  <si>
    <t>82-000-3.4</t>
  </si>
  <si>
    <t>WC csésze tartozékokkal</t>
  </si>
  <si>
    <t>81-001-1.3.2.1.1.1.1-0327128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</si>
  <si>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 külön tételben), DN 12-ig HENCO Standard többrétegű PE-Xc/Al 0,4/PE-Xc cső tekercsben, 6/13 mm vtg., excentrikus szigetelésű, 10 bar, 95 °C, 16x2 mm, Rendelési szám: 50-ISO13-E16-BL</t>
  </si>
  <si>
    <t>81-001-1.3.2.1.1.1.2-0327123</t>
  </si>
  <si>
    <t>DN 15 HENCO Standard többrétegű cső tekercsben, 10 mm vtg., habosított PE szigeteléssel, 10 bar 95 °C, 20x2, Rendelési szám: 50-ISO9-20-RO</t>
  </si>
  <si>
    <t>81-001-1.3.2.1.2.1.2-0326272</t>
  </si>
  <si>
    <t>préselt csőkötésekkel, csőidomok és szerelvények elhelyezése, egy préselt kötéssel csatlakozó idomok, DN 15 HENCO-szintetikus présidom egyenes csatlakozó belső menetes, 20x3/4", Rendelési szám: 18PK-2005</t>
  </si>
  <si>
    <t>81-001-1.3.2.1.2.1.2-0326255</t>
  </si>
  <si>
    <t>HENCO-szintetikus présidom egyenes csatlakozó külső menetes, 20x3/4", Rendelési szám: 17PK-2005</t>
  </si>
  <si>
    <t>81-001-1.3.2.1.2.1.1-0327317</t>
  </si>
  <si>
    <t>DN 12-ig HENCO PRESS falikorong hosszú km 16x3/4", réz, Rendelési kód: 7P-1605</t>
  </si>
  <si>
    <t>81-001-1.3.2.1.2.1.1-0327401</t>
  </si>
  <si>
    <t>HENCO PRESS egyenes csatlakozó km 16x1/2", réz, Rendelési kód: 17P-1604</t>
  </si>
  <si>
    <t>81-001-1.3.2.1.2.1.1-0327412</t>
  </si>
  <si>
    <t>HENCO PRESS egyenes csatlakozó bm 16x1/2", réz, Rendelési kód: 18P-1604</t>
  </si>
  <si>
    <t>81-001-1.3.2.1.2.2.1-0327383</t>
  </si>
  <si>
    <t>két préselt kötéssel csatlakozó idomok, DN 12-ig HENCO PRESS toldó 16x16, réz, Rendelési kód: 15P-1616</t>
  </si>
  <si>
    <t>81-001-1.3.2.1.2.2.1-0327277</t>
  </si>
  <si>
    <t>HENCO PRESS könyök egál 16x16, réz, Rendelési kód: 1P-1616</t>
  </si>
  <si>
    <t>81-001-1.3.2.1.2.2.2-0327279</t>
  </si>
  <si>
    <t>DN 15 HENCO PRESS könyök egál 20x20, réz, Rendelési kód: 1P-2020</t>
  </si>
  <si>
    <t>81-001-1.3.2.1.2.2.2-0327385</t>
  </si>
  <si>
    <t>HENCO PRESS toldó 20x20, réz, Rendelési kód: 15P-2020</t>
  </si>
  <si>
    <t>81-001-1.3.2.1.2.3.1-0327323</t>
  </si>
  <si>
    <t>három préselt kötéssel csatlakozó idomok, DN 12 HENCO PRESS T-idom egál 16x16x16, réz, Rendelési kód: 9P-161616</t>
  </si>
  <si>
    <t>81-001-1.3.2.1.2.3.2-0327325</t>
  </si>
  <si>
    <t>DN 15 HENCO PRESS T-idom egál 20x20x20, réz, Rendelési kód: 9P-202020</t>
  </si>
  <si>
    <t>81-001-1.3.2.1.2.3.2-0327331</t>
  </si>
  <si>
    <t>HENCO PRESS T-idom középen szűkített 20x16x20, réz, Rendelési kód: 10P-201620</t>
  </si>
  <si>
    <t>81-001-1.3.2.1.2.3.2-0327343</t>
  </si>
  <si>
    <t>HENCO PRESS T-idom 2x szűkített 20x16x16, réz, Rendelési kód: 11P-201616</t>
  </si>
  <si>
    <t>81-001-1.3.2.1.2.3.2-0327356</t>
  </si>
  <si>
    <t>HENCO PRESS T-idom középen növelt 16x20x16, réz, Rendelési kód: 12P-162016</t>
  </si>
  <si>
    <t>81-002-3.2.1.2.1-0130981</t>
  </si>
  <si>
    <t>PVC lefolyóvezeték szerelése, tokos, gumigyűrűs kötésekkel, cső elhelyezése csőidomokkal, szakaszos tömörségi próbával, horonyba vagy padlócsatornába, DN 32 PIPELIFE PVC-U tokos lefolyócső 32x1,8x1000 mm, KAEM032/1M</t>
  </si>
  <si>
    <t>81-002-3.2.1.2.2-0130982</t>
  </si>
  <si>
    <t>DN 40 PIPELIFE PVC-U tokos lefolyócső 40x1,8x1000 mm, KAEM040/1M</t>
  </si>
  <si>
    <t>81-002-3.2.1.2.3-0130983</t>
  </si>
  <si>
    <t>DN 50 PIPELIFE PVC-U tokos lefolyócső 50x1,8x1000 mm, KAEM050/1M</t>
  </si>
  <si>
    <t>81-002-3.2.1.2.6-0130986</t>
  </si>
  <si>
    <t>DN 100 PIPELIFE PVC-U tokos lefolyócső 110x2,2x1000 mm, KAEM110/1M</t>
  </si>
  <si>
    <t>82-001-7.3.2-0130604</t>
  </si>
  <si>
    <t>Kétoldalon menetes vagy roppantógyűrűs szerelvény elhelyezése, külső vagy belső menettel, illetve hollandival csatlakoztatva DN 20 gömbcsap, víz- és gázfőcsap MOFÉM AHA Univerzális gömbcsap 3/4" bb. menettel, névleges méret 20 mm, sárgaréz, natúr, 16 bar, Kód: 113-0018-00</t>
  </si>
  <si>
    <t>82-009-1.1.1-0215021</t>
  </si>
  <si>
    <t>Falikút, kiöntő vagy mosóvályú elhelyezése és bekötése, falikút, szifon (bűzelzáró) és csaptelep nélkül, acéllemezből-, rozsdamentes lemezből vagy öntöttvasból Acéllemez falikút, kívül-belül fehér tűzzománcozott, rövid hátlapú</t>
  </si>
  <si>
    <t>82-009-12.1-0117096</t>
  </si>
  <si>
    <t>WC-csésze kiegészítő szerelvényeinek elhelyezése, WC-ülőke Alföldi WC-ülőke, 8780 95 01, fehér</t>
  </si>
  <si>
    <t>82-009-12.2.2-0135123</t>
  </si>
  <si>
    <t>WC csatlakozó, hátsó kifolyású WC-hez HL210.WE, PP WC-csatlakozó DN110, 0 - 90° -ig fokozat nélkül állítható, ajakos tömítés a kerámia fogadására, fehér</t>
  </si>
  <si>
    <t>82-009-13.1-0336861</t>
  </si>
  <si>
    <t>WC öblítőtartály felszerelése és bekötése, falsík elé szerelhető, műanyag LIV Laguna falsík előtti öblítőtartály takarék leállítógombbal, fehér, Cikkszám: 196519</t>
  </si>
  <si>
    <t>82-009-31.2-0130629</t>
  </si>
  <si>
    <t>Vizes berendezési tárgyak bűzelzáróinak felszerelése, falikúthoz-mosogatóhoz mosdóhoz, bidéhez MOFÉM csőszifon leeresztő szelep nélkül, állítható, krómozott, Kód: 165-0027-05</t>
  </si>
  <si>
    <t>82-009-19.3.2-0318046</t>
  </si>
  <si>
    <t>mosdócsaptelepek, álló illetve süllyesztett mosdócsaptelep MOFÉM Junior egykaros mosdócsaptelep, ECO kerámia vezérlőegység forrázás elleni védelemmel, kr. lánctartó szemmel, kód: 150-0021-00</t>
  </si>
  <si>
    <t>82-009-18.1-0318150</t>
  </si>
  <si>
    <t>Berendezési tárgyak szerelvényeinek felszerelése, álló kifolyószelep szerelés MOFÉM Eurosztár állószelep sugárvezetővel, kód: 146-0043-00</t>
  </si>
  <si>
    <t>82-009-21.1-0135301</t>
  </si>
  <si>
    <t>Padló alatti illetve falba süllyeszthető bűzelzáró, padló alatti 1, 2, 3 ágú elhelyezése HL510NPr, Padlólefolyó DN40/50 vízszintes csatlakozóval, szigetelő karimával, "Primus" kiszáradás-védett vízbűzzárral, 123x123 mm műanyag rácstartóval, 115x115 mm nemesacél ráccsal, a csempézés idejére merevítő védőfedéllel. Terhelhetőség: 300kg</t>
  </si>
  <si>
    <t>82-009-17.1-0110162</t>
  </si>
  <si>
    <t>Berendezési tárgyak szerelvényeinek felszerelése, sarokszelep szerelés MOFÉM sárgaréz sarokszelep 1/2"-3/8" sárgaréz, krómozott, 10 bar, Kód: 163-0006-00</t>
  </si>
  <si>
    <t>82-016-1.1.9-0318742</t>
  </si>
  <si>
    <t>Piperetárgyak elhelyezése egy-három helyen felerősítve, WC-kefe tartóval MOFÉM Fiesta WC kefe fali tartóval, kód: 501-1080-00</t>
  </si>
  <si>
    <t>82-016-1.2.3-0110013</t>
  </si>
  <si>
    <t>négy vagy több helyen felerősítve, tükör, elektromos bekötés nélkül Fazettázott tükör világítás nélkül, 80x60 cm</t>
  </si>
  <si>
    <t>82-016-2.1-0221001</t>
  </si>
  <si>
    <t>Adagoló (szappan, tusfürdő, fertőtlenítő, kézkrém, illatosító) és tartozékainak elhelyezése, falra szerelt kivitelben TORK S-1 fém, fehér színű folyékonyszappan adagoló, Rendelési szám: B&amp;K 252040</t>
  </si>
  <si>
    <t>82-016-3.1-0221011</t>
  </si>
  <si>
    <t>Papíradagolók elhelyezése falra szerelt kivitelben TORK MINI-BOX fém, fehér színű kéztörlőpapír adagoló, 120 m-es tekercshez, Rendelési szám: B&amp;K 200040</t>
  </si>
  <si>
    <t>82-016-4.1-0380162</t>
  </si>
  <si>
    <t>Hulladékgyűjtő elhelyezése falra szerelt kivitelben SCA Hygiene Products TORK hulladékgyűjtő (padlóra is helyezhető), Elevation dizájn, 50 l, ABS műanyag, 62,9x38,9x28,9 cm, fehér, Cikkszám: 563000</t>
  </si>
  <si>
    <t>82-016-1.1.3-0116051</t>
  </si>
  <si>
    <t>Piperetárgyak elhelyezése egy-három helyen felerősítve, szappantartó ALFÖLDI/BÁZIS porcelán szappantartó lyukas, csavarozható, fehér, Kód: 4650 00 01</t>
  </si>
  <si>
    <t>82-016-1.1.7-0220101</t>
  </si>
  <si>
    <t>törölközőtartó Alumínium törölközőtartó 1 ágú, Meteor típus</t>
  </si>
  <si>
    <t>M-82-016-4.1-0380162</t>
  </si>
  <si>
    <t>klt</t>
  </si>
  <si>
    <t>Kiépített rendszer nyomáspróbája (HHV-HMV-PVC)</t>
  </si>
  <si>
    <t>Kiépített rendszer fertőtlenítése</t>
  </si>
  <si>
    <t>Vizesblokk burkolás</t>
  </si>
  <si>
    <t>21-011-11.8</t>
  </si>
  <si>
    <t>VIZESBLOKK BURKOLÁSA Építési törmelék konténeres elszállítása, lerakása, lerakóhelyi díjjal, 8,0 m3-es konténerbe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</si>
  <si>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</si>
  <si>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</si>
  <si>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</si>
  <si>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</si>
  <si>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31-000-13.2</t>
  </si>
  <si>
    <t>Beton aljzatok, járdák bontása 10 cm vastagságig, kavicsbetonból, salakbetonból</t>
  </si>
  <si>
    <t>31-031-1.1.1</t>
  </si>
  <si>
    <t>Kontakt- vagy csúsztatott esztrich készítése, helyszínen kevert, cementbázisú esztrichből, C12 szilárdsági osztálynak megfelelően 5 cm vastagságban</t>
  </si>
  <si>
    <t>42-011-2.1.1.2-0212035</t>
  </si>
  <si>
    <t>Padlóburkolat hordozószerkezetének felületelőkészítése beltérben, beton alapfelületen kenhető víz- és páraszigetelés felhordása egy rétegben, hajlaterősítő szalag elhelyezésével LB-Knauf AQUASTOP FLEX M beltéri rugalmas kenhető szigetelés, Cikkszám: K00619761</t>
  </si>
  <si>
    <t>42-012-1.1.3.1.1.3-0212004</t>
  </si>
  <si>
    <t>Fal-, pillér-, oszlopburkolat készítése beltérben, kenhető szigetelésre, mázas kerámiával, kötésben vagy hálósan, 3-5 mm vtg. ragasztóba rakva, 1-10 mm fugaszélességgel, 25x25 - 40x40 cm közötti lapmérettel LB-Knauf FLEX/Flex ragasztó, EN 12004 szerinti C2TE minősítéssel, kül- és beltérbe, fagyálló, padlófűtéshez is, Cikkszám: K00617021 LB-Knauf Colorin flex fugázó, EN 13888 szerinti CG2 minősítéssel, fehér, Cikkszám: K00630***</t>
  </si>
  <si>
    <t>42-022-1.1.3.1.1.3-0212004</t>
  </si>
  <si>
    <t>Padlóburkolat készítése, beltérben, kenhető szigetelésre, mázas kerámiával, kötésben vagy hálósan, 3-5 mm vtg. ragasztóba rakva, 1-10 mm fugaszélességgel, 25x25 - 40x40 cm közötti lapmérettel LB-Knauf FLEX/Flex ragasztó, EN 12004 szerinti C2TE minősítéssel, kül- és beltérbe, fagyálló, padlófűtéshez is, Cikkszám: K00617021 LB-Knauf Colorin flex fugázó, EN 13888 szerinti CG2 minősítéssel, fehér, Cikkszám: K00630***</t>
  </si>
  <si>
    <t>42-001-1.8.2.3-0512052</t>
  </si>
  <si>
    <t>Fal-, pillér-, és oszlopburkolat készítése, ágyazó, meszes cementhabarcsba vagy falazó, cementes mészhabarcsba fektetve, mázas kerámialapból, 20x20 cm - 30x40 cm között, 25x25 cm-es 25x25 cm-es mázas kerámia átlagár</t>
  </si>
  <si>
    <t>Hidegburkolat készítése</t>
  </si>
  <si>
    <t>42-000-3.4</t>
  </si>
  <si>
    <t>Fa-, hézagmentes műanyag- és szőnyegburkolatok bontása, csaphornyos vagy mozaikparketta, gumilemez vagy PVC burkolat tekercsből, lapokból vagy lépcsőn betétként</t>
  </si>
  <si>
    <t>Sportpadló készítése</t>
  </si>
  <si>
    <t>Építési törmelék konténeres elszállítása, lerakása, lerakóhelyi díjjal, 12,0 m3-es konténerbe</t>
  </si>
  <si>
    <t>31-000-13.1</t>
  </si>
  <si>
    <t>Fa-, hézagmentes műanyag- és szőnyegburkolatok bontása, csaphornyos vagy mozaikparketta, gumilemez vagy PVC burkolat tekercsből, lapokból vagy lépcsőn betétként Beton aljzatok, járdák bontása 10 cm vastagságig, könnyűbetonból</t>
  </si>
  <si>
    <t>42-041-1.1.1-0313031</t>
  </si>
  <si>
    <t>Újonnan készült aljzat kiegyenlítése rugalmas burkolat alá, parketta és laminált padló úsztatott fektetéshez, (átlagos igénybevétel) szabványos cementesztrich és betonpadló felület előkészítése, 3 mm vastagságban MAPEI Ultraplan Eco önterülő aljzatkiegyenlítő, szürke + MAPEI Primer G műgyanta bázisú, diszperziós alapozó</t>
  </si>
  <si>
    <t>42-042-21.1.2-0313011</t>
  </si>
  <si>
    <t>Gumiburkolat fektetése szabványos, kiegyenlített aljzatra, gumilemezből (tekercsben), 4 mm-nél nem vastagabb lemezből (ragasztó anyag külön tételben kiírva) NORAPLAN mega egyrétegű gumiburkolat, 3,0 mm vtg., tekercses, 122 cm széles, háromszínű szórt granulátum mintázattal, Bfl-S1, 8 szín, Cikkszám: 1081</t>
  </si>
  <si>
    <t>42-042-21.1.9-0313136</t>
  </si>
  <si>
    <t>MAPEI Adesilex G19 kétkomponensű epoxi-PU alapú ragasztó, bézs</t>
  </si>
  <si>
    <t>Sportpadló vonalzás festése Az új sportpadló burkolatának felfestése, Mapecoat TNS Line PUR- kompatibilis anyagú festékkel.</t>
  </si>
  <si>
    <t>Folyosók, lépcsőpihenők, közös helyiségek felmosása mattcsiszolt műkő, hézagmentes sima beton, vagy zárthézagú burkolólapokból, műanyag lapokból, tekercsből készült, sima öntött műanyag felületen</t>
  </si>
  <si>
    <t>Linóleum burkolat készítése</t>
  </si>
  <si>
    <t>LINÓLEUM BURKOLAT KÉSZÍTÉSE Fa-, hézagmentes műanyag- és szőnyegburkolatok bontása, csaphornyos vagy mozaikparketta, gumilemez vagy PVC burkolat tekercsből, lapokból vagy lépcsőn betétként</t>
  </si>
  <si>
    <t>42-041-2.2.1-0311055</t>
  </si>
  <si>
    <t>Újonnan készült aljzat kiegyenlítése ragasztott parketta, valamint rugalmas burkolat alá (nagy igénybevétel) nedves cementesztrich és betonpadló felület előkészítése, 3 mm vastagságban (&lt;4 CM%) MUREXIN Objekt Plus önterülő aljzatkiegyenlítő + MUREXIN EP 70 BM epoxi gyanta A+B komponens</t>
  </si>
  <si>
    <t>42-042-22.9-0313035</t>
  </si>
  <si>
    <t>Linóleum burkolat fektetése szabványos, kiegyenlített aljzatra, ajánlott ragasztó linóleum burkolat fektetéséhez (a ragasztás ideje a burkolási tételeknél szerepel) MAPEI Ultrabond Eco V4SP diszperziós ragasztó, halványbézs</t>
  </si>
  <si>
    <t>42-042-22.1-0312346</t>
  </si>
  <si>
    <t>Linóleum burkolat fektetése szabványos, kiegyenlített aljzatra, lemezből (ragasztó anyag külön tételben kiírva) DLW Linodur természetes linóleum burkolat, LPX védelemmel 4,0 mm vtg., 4,0 mm kopt. rtg., 200 cm széles tekercsben</t>
  </si>
  <si>
    <t>10m2</t>
  </si>
  <si>
    <t>Munkanem</t>
  </si>
  <si>
    <t>Munkadíj</t>
  </si>
  <si>
    <t>Anyagköltség</t>
  </si>
  <si>
    <t>Padlóburkolat készítése, beltérben, kenhető szigetelésre, mázatlan greslapból, kötésben vagy hálósan, 3-5 mm vtg. ragasztóba rakva, 1-10 mm fugaszélességgel, 25x25 - 40x40 cm közötti lapmérettel LB-Knauf FLEX/Flex ragasztó, EN 12004 szerinti C2TE minősítéssel, kül- és beltérbe, fagyálló, padlófűtéshez is, Cikkszám: K00617021 LB-Knauf Colorin flex fugázó, EN 13888 szerinti CG2 minősítéssel, fehér, Cikkszám: K00630***</t>
  </si>
  <si>
    <t>Mind összesen:</t>
  </si>
  <si>
    <t>ÁFA:</t>
  </si>
  <si>
    <t>Bau-Társ Kft</t>
  </si>
  <si>
    <t>Székhely: 3516 Miskolc, Cukrász u. 26.</t>
  </si>
  <si>
    <t>Ir./lev.c: 3516 Miskolc, Cukrász u. 26.</t>
  </si>
  <si>
    <t>Adószám: 13205157-2-05</t>
  </si>
  <si>
    <t>Cégjegyzéksz: 05-09-010990</t>
  </si>
  <si>
    <t>Bank</t>
  </si>
  <si>
    <t>55100193-12004719</t>
  </si>
  <si>
    <t xml:space="preserve"> Készült: KönyvCalc normagyűjtemény 2017. II. féléves adatainak alapján                                 </t>
  </si>
  <si>
    <t xml:space="preserve"> Kelt:      2017. december  </t>
  </si>
  <si>
    <t>Mosdó vagy mosómedence berendezés elhelyezése és bekötése, kifolyószelep, bűzelzáró és sarokszelep nélkül, falra szerelhető porcelán kivitelben (komplett) Green Clean - Akadálymentes porcelán mosdókagyló és M5A fix konzol szett, (konkáv, könyöktámaszos mosdó), porcelán, fehér, mozgássérültek számára, Méretek: 650x570x235 mm, +konzol méretei, GCLB14</t>
  </si>
  <si>
    <t>WC csésze elhelyezése és bekötése, öblítőtartály, sarokszelep, WC ülőke, nyomógombbal, porcelánból, alsókifolyású, mélyöblítésű kivitelben Green Clean - Álló, alsó vagy hátsó kifolyású, elől kivágott, akadálymentes WC-csésze, porcelán, fehér, higiéniai nyílással vagy anélkül, Méretek: 480x380x580 mm, GCV21 vagy GCV32</t>
  </si>
  <si>
    <t>82-009-5.1-0391122</t>
  </si>
  <si>
    <t>82-009-11.1.1.2-0391131</t>
  </si>
  <si>
    <t>82-009-32-0181185</t>
  </si>
  <si>
    <t>B&amp;K Felhajtható kapaszkodó papírtartóval (rögzítőelemek nélkül), szinterezett acél, 800 mm, fehér, Cikkszám: TH840L</t>
  </si>
  <si>
    <t>82-009-32-0181169</t>
  </si>
  <si>
    <t>B&amp;K Fix kapaszkodó baloldali megerősítéssel, szinterezett acél, 800 mm, fehér Cikkszám: TH832L</t>
  </si>
  <si>
    <t>B&amp;K Felhajtható kapaszkodó rögzítőelemei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</si>
</sst>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0" fillId="0" borderId="0" xfId="0" applyAlignment="1"/>
    <xf numFmtId="4" fontId="0" fillId="0" borderId="0" xfId="0" applyNumberFormat="1" applyAlignment="1"/>
    <xf numFmtId="3" fontId="0" fillId="0" borderId="0" xfId="0" applyNumberFormat="1" applyAlignment="1"/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view="pageBreakPreview" zoomScale="60" workbookViewId="0">
      <selection activeCell="E44" sqref="E44"/>
    </sheetView>
  </sheetViews>
  <sheetFormatPr defaultRowHeight="14.4" x14ac:dyDescent="0.3"/>
  <cols>
    <col min="1" max="1" width="60.6640625" customWidth="1"/>
    <col min="2" max="3" width="13.6640625" customWidth="1"/>
  </cols>
  <sheetData>
    <row r="1" spans="1:3" x14ac:dyDescent="0.3">
      <c r="A1" s="2" t="s">
        <v>195</v>
      </c>
      <c r="B1" s="2" t="s">
        <v>196</v>
      </c>
      <c r="C1" s="2" t="s">
        <v>197</v>
      </c>
    </row>
    <row r="2" spans="1:3" x14ac:dyDescent="0.3">
      <c r="A2" t="s">
        <v>186</v>
      </c>
      <c r="B2" s="9">
        <f>'Linóleum burkolat készítése'!H9</f>
        <v>0</v>
      </c>
      <c r="C2" s="9">
        <f>'Linóleum burkolat készítése'!I9</f>
        <v>0</v>
      </c>
    </row>
    <row r="3" spans="1:3" x14ac:dyDescent="0.3">
      <c r="A3" t="s">
        <v>174</v>
      </c>
      <c r="B3" s="9">
        <f>'Sportpadló készítése'!H11</f>
        <v>0</v>
      </c>
      <c r="C3" s="9">
        <f>'Sportpadló készítése'!I11</f>
        <v>0</v>
      </c>
    </row>
    <row r="4" spans="1:3" x14ac:dyDescent="0.3">
      <c r="A4" t="s">
        <v>171</v>
      </c>
      <c r="B4" s="9">
        <f>'Hidegburkolat készítése'!H13</f>
        <v>0</v>
      </c>
      <c r="C4" s="9">
        <f>'Hidegburkolat készítése'!I13</f>
        <v>0</v>
      </c>
    </row>
    <row r="5" spans="1:3" x14ac:dyDescent="0.3">
      <c r="A5" t="s">
        <v>152</v>
      </c>
      <c r="B5" s="9">
        <f>'Vizesblokk burkolás'!H14</f>
        <v>0</v>
      </c>
      <c r="C5" s="9">
        <f>'Vizesblokk burkolás'!I14</f>
        <v>0</v>
      </c>
    </row>
    <row r="6" spans="1:3" x14ac:dyDescent="0.3">
      <c r="A6" t="s">
        <v>63</v>
      </c>
      <c r="B6" s="9">
        <f>'Vizesblokk épületgépészet'!H54</f>
        <v>0</v>
      </c>
      <c r="C6" s="9">
        <f>'Vizesblokk épületgépészet'!I54</f>
        <v>0</v>
      </c>
    </row>
    <row r="7" spans="1:3" x14ac:dyDescent="0.3">
      <c r="A7" t="s">
        <v>54</v>
      </c>
      <c r="B7" s="9">
        <f>'Festés-mázolás'!H9</f>
        <v>0</v>
      </c>
      <c r="C7" s="9">
        <f>'Festés-mázolás'!I9</f>
        <v>0</v>
      </c>
    </row>
    <row r="8" spans="1:3" x14ac:dyDescent="0.3">
      <c r="A8" t="s">
        <v>38</v>
      </c>
      <c r="B8" s="9">
        <f>'Belső Átalakítás'!H13</f>
        <v>0</v>
      </c>
      <c r="C8" s="9">
        <f>'Belső Átalakítás'!I13</f>
        <v>0</v>
      </c>
    </row>
    <row r="9" spans="1:3" x14ac:dyDescent="0.3">
      <c r="A9" t="s">
        <v>34</v>
      </c>
      <c r="B9" s="9">
        <f>'Belső ajtók'!H6</f>
        <v>0</v>
      </c>
      <c r="C9" s="9">
        <f>'Belső ajtók'!I6</f>
        <v>0</v>
      </c>
    </row>
    <row r="10" spans="1:3" x14ac:dyDescent="0.3">
      <c r="A10" t="s">
        <v>32</v>
      </c>
      <c r="B10" s="9">
        <f>'Fényforrás, aljzat és kapcsoló '!H5</f>
        <v>0</v>
      </c>
      <c r="C10" s="9">
        <f>'Fényforrás, aljzat és kapcsoló '!I5</f>
        <v>0</v>
      </c>
    </row>
    <row r="11" spans="1:3" x14ac:dyDescent="0.3">
      <c r="A11" t="s">
        <v>30</v>
      </c>
      <c r="B11" s="9">
        <f>'Teljes belső erősáramú hálózat '!H5</f>
        <v>0</v>
      </c>
      <c r="C11" s="9">
        <f>'Teljes belső erősáramú hálózat '!I5</f>
        <v>0</v>
      </c>
    </row>
    <row r="12" spans="1:3" x14ac:dyDescent="0.3">
      <c r="A12" t="s">
        <v>27</v>
      </c>
      <c r="B12" s="9">
        <f>'Tornatermi fényforrás csere'!H5</f>
        <v>0</v>
      </c>
      <c r="C12" s="9">
        <f>'Tornatermi fényforrás csere'!I5</f>
        <v>0</v>
      </c>
    </row>
    <row r="13" spans="1:3" ht="15" thickBot="1" x14ac:dyDescent="0.35">
      <c r="A13" s="15" t="s">
        <v>9</v>
      </c>
      <c r="B13" s="17">
        <f>'Külső sportpálya felújítása'!H10</f>
        <v>0</v>
      </c>
      <c r="C13" s="17">
        <f>'Külső sportpálya felújítása'!I10</f>
        <v>0</v>
      </c>
    </row>
    <row r="14" spans="1:3" ht="1.95" customHeight="1" thickBot="1" x14ac:dyDescent="0.35">
      <c r="A14" s="16"/>
      <c r="B14" s="16"/>
      <c r="C14" s="16"/>
    </row>
    <row r="15" spans="1:3" x14ac:dyDescent="0.3">
      <c r="B15" s="10">
        <f>SUM(B2:B13)</f>
        <v>0</v>
      </c>
      <c r="C15" s="10">
        <f>SUM(C2:C13)</f>
        <v>0</v>
      </c>
    </row>
    <row r="16" spans="1:3" ht="1.95" customHeight="1" x14ac:dyDescent="0.3"/>
    <row r="17" spans="1:3" x14ac:dyDescent="0.3">
      <c r="A17" s="1" t="s">
        <v>26</v>
      </c>
      <c r="C17" s="10">
        <f>(B15 + C15)</f>
        <v>0</v>
      </c>
    </row>
    <row r="18" spans="1:3" ht="15" thickBot="1" x14ac:dyDescent="0.35">
      <c r="A18" t="s">
        <v>200</v>
      </c>
      <c r="C18" s="17">
        <f>C17*0.27</f>
        <v>0</v>
      </c>
    </row>
    <row r="19" spans="1:3" x14ac:dyDescent="0.3">
      <c r="A19" s="1" t="s">
        <v>199</v>
      </c>
      <c r="C19" s="10">
        <f>C17+C18</f>
        <v>0</v>
      </c>
    </row>
    <row r="21" spans="1:3" x14ac:dyDescent="0.3">
      <c r="A21" s="1" t="s">
        <v>201</v>
      </c>
    </row>
    <row r="22" spans="1:3" x14ac:dyDescent="0.3">
      <c r="A22" t="s">
        <v>202</v>
      </c>
    </row>
    <row r="23" spans="1:3" x14ac:dyDescent="0.3">
      <c r="A23" t="s">
        <v>203</v>
      </c>
    </row>
    <row r="24" spans="1:3" x14ac:dyDescent="0.3">
      <c r="A24" t="s">
        <v>204</v>
      </c>
    </row>
    <row r="25" spans="1:3" x14ac:dyDescent="0.3">
      <c r="A25" t="s">
        <v>205</v>
      </c>
    </row>
    <row r="26" spans="1:3" x14ac:dyDescent="0.3">
      <c r="A26" t="s">
        <v>206</v>
      </c>
    </row>
    <row r="27" spans="1:3" x14ac:dyDescent="0.3">
      <c r="A27" t="s">
        <v>207</v>
      </c>
    </row>
    <row r="29" spans="1:3" x14ac:dyDescent="0.3">
      <c r="A29" t="s">
        <v>208</v>
      </c>
    </row>
    <row r="30" spans="1:3" x14ac:dyDescent="0.3">
      <c r="A30" t="s">
        <v>209</v>
      </c>
    </row>
  </sheetData>
  <pageMargins left="0.7" right="0.7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"/>
  <sheetViews>
    <sheetView view="pageBreakPreview" zoomScale="60" workbookViewId="0">
      <selection activeCell="G19" sqref="G19"/>
    </sheetView>
  </sheetViews>
  <sheetFormatPr defaultRowHeight="14.4" x14ac:dyDescent="0.3"/>
  <cols>
    <col min="1" max="1" width="5.6640625" customWidth="1"/>
    <col min="2" max="2" width="21.6640625" customWidth="1"/>
    <col min="3" max="3" width="10.6640625" bestFit="1" customWidth="1"/>
    <col min="4" max="4" width="4.6640625" customWidth="1"/>
    <col min="5" max="5" width="60.6640625" customWidth="1"/>
    <col min="6" max="7" width="11.6640625" customWidth="1"/>
    <col min="8" max="9" width="13.6640625" customWidth="1"/>
  </cols>
  <sheetData>
    <row r="1" spans="1:10" x14ac:dyDescent="0.3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3">
      <c r="A2" s="12"/>
      <c r="B2" s="12"/>
      <c r="C2" s="13"/>
      <c r="D2" s="12"/>
      <c r="E2" s="5" t="s">
        <v>32</v>
      </c>
      <c r="F2" s="8"/>
      <c r="G2" s="13"/>
      <c r="H2" s="14"/>
      <c r="I2" s="14"/>
      <c r="J2" s="12"/>
    </row>
    <row r="3" spans="1:10" ht="28.8" x14ac:dyDescent="0.3">
      <c r="A3" s="12">
        <v>1</v>
      </c>
      <c r="B3" s="12" t="s">
        <v>28</v>
      </c>
      <c r="C3" s="13">
        <v>1</v>
      </c>
      <c r="D3" s="12"/>
      <c r="E3" s="4" t="s">
        <v>33</v>
      </c>
      <c r="F3" s="8">
        <v>0</v>
      </c>
      <c r="G3" s="13">
        <v>0</v>
      </c>
      <c r="H3" s="14">
        <f>(C3*F3)</f>
        <v>0</v>
      </c>
      <c r="I3" s="14">
        <f>(C3*G3)</f>
        <v>0</v>
      </c>
      <c r="J3" s="12"/>
    </row>
    <row r="4" spans="1:10" x14ac:dyDescent="0.3">
      <c r="A4" s="12"/>
      <c r="B4" s="12"/>
      <c r="C4" s="13"/>
      <c r="D4" s="12"/>
      <c r="E4" s="4"/>
      <c r="F4" s="8"/>
      <c r="G4" s="13"/>
      <c r="H4" s="14"/>
      <c r="I4" s="14"/>
      <c r="J4" s="12"/>
    </row>
    <row r="5" spans="1:10" x14ac:dyDescent="0.3">
      <c r="E5" s="1" t="s">
        <v>26</v>
      </c>
      <c r="H5" s="10">
        <f>SUM(H3:H3)</f>
        <v>0</v>
      </c>
      <c r="I5" s="10">
        <f>SUM(I3:I3)</f>
        <v>0</v>
      </c>
    </row>
  </sheetData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"/>
  <sheetViews>
    <sheetView view="pageBreakPreview" zoomScale="60" workbookViewId="0">
      <selection activeCell="H22" sqref="H22"/>
    </sheetView>
  </sheetViews>
  <sheetFormatPr defaultRowHeight="14.4" x14ac:dyDescent="0.3"/>
  <cols>
    <col min="1" max="1" width="5.6640625" customWidth="1"/>
    <col min="2" max="2" width="21.6640625" customWidth="1"/>
    <col min="3" max="3" width="10.6640625" bestFit="1" customWidth="1"/>
    <col min="4" max="4" width="4.6640625" customWidth="1"/>
    <col min="5" max="5" width="60.6640625" customWidth="1"/>
    <col min="6" max="7" width="11.6640625" customWidth="1"/>
    <col min="8" max="9" width="13.6640625" customWidth="1"/>
  </cols>
  <sheetData>
    <row r="1" spans="1:10" x14ac:dyDescent="0.3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3">
      <c r="A2" s="12"/>
      <c r="B2" s="12"/>
      <c r="C2" s="13"/>
      <c r="D2" s="12"/>
      <c r="E2" s="5" t="s">
        <v>30</v>
      </c>
      <c r="F2" s="8"/>
      <c r="G2" s="13"/>
      <c r="H2" s="14"/>
      <c r="I2" s="14"/>
      <c r="J2" s="12"/>
    </row>
    <row r="3" spans="1:10" ht="28.8" x14ac:dyDescent="0.3">
      <c r="A3" s="12">
        <v>1</v>
      </c>
      <c r="B3" s="12" t="s">
        <v>28</v>
      </c>
      <c r="C3" s="13">
        <v>1</v>
      </c>
      <c r="D3" s="12"/>
      <c r="E3" s="4" t="s">
        <v>31</v>
      </c>
      <c r="F3" s="8">
        <v>0</v>
      </c>
      <c r="G3" s="13">
        <v>0</v>
      </c>
      <c r="H3" s="14">
        <f>(C3*F3)</f>
        <v>0</v>
      </c>
      <c r="I3" s="14">
        <f>(C3*G3)</f>
        <v>0</v>
      </c>
      <c r="J3" s="12"/>
    </row>
    <row r="4" spans="1:10" x14ac:dyDescent="0.3">
      <c r="A4" s="12"/>
      <c r="B4" s="12"/>
      <c r="C4" s="13"/>
      <c r="D4" s="12"/>
      <c r="E4" s="4"/>
      <c r="F4" s="8"/>
      <c r="G4" s="13"/>
      <c r="H4" s="14"/>
      <c r="I4" s="14"/>
      <c r="J4" s="12"/>
    </row>
    <row r="5" spans="1:10" x14ac:dyDescent="0.3">
      <c r="E5" s="1" t="s">
        <v>26</v>
      </c>
      <c r="H5" s="10">
        <f>SUM(H3:H3)</f>
        <v>0</v>
      </c>
      <c r="I5" s="10">
        <f>SUM(I3:I3)</f>
        <v>0</v>
      </c>
    </row>
  </sheetData>
  <pageMargins left="0.7" right="0.7" top="0.75" bottom="0.75" header="0.3" footer="0.3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"/>
  <sheetViews>
    <sheetView view="pageBreakPreview" zoomScale="60" workbookViewId="0">
      <selection activeCell="H19" sqref="H19"/>
    </sheetView>
  </sheetViews>
  <sheetFormatPr defaultRowHeight="14.4" x14ac:dyDescent="0.3"/>
  <cols>
    <col min="1" max="1" width="5.6640625" customWidth="1"/>
    <col min="2" max="2" width="21.6640625" customWidth="1"/>
    <col min="3" max="3" width="10.6640625" bestFit="1" customWidth="1"/>
    <col min="4" max="4" width="4.6640625" customWidth="1"/>
    <col min="5" max="5" width="60.6640625" customWidth="1"/>
    <col min="6" max="6" width="11.6640625" customWidth="1"/>
    <col min="7" max="7" width="12.5546875" bestFit="1" customWidth="1"/>
    <col min="8" max="9" width="13.6640625" customWidth="1"/>
  </cols>
  <sheetData>
    <row r="1" spans="1:10" x14ac:dyDescent="0.3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3">
      <c r="A2" s="12"/>
      <c r="B2" s="12"/>
      <c r="C2" s="13"/>
      <c r="D2" s="12"/>
      <c r="E2" s="5" t="s">
        <v>27</v>
      </c>
      <c r="F2" s="8"/>
      <c r="G2" s="13"/>
      <c r="H2" s="14"/>
      <c r="I2" s="14"/>
      <c r="J2" s="12"/>
    </row>
    <row r="3" spans="1:10" ht="28.8" x14ac:dyDescent="0.3">
      <c r="A3" s="12">
        <v>1</v>
      </c>
      <c r="B3" s="12" t="s">
        <v>28</v>
      </c>
      <c r="C3" s="13">
        <v>1</v>
      </c>
      <c r="D3" s="12"/>
      <c r="E3" s="4" t="s">
        <v>29</v>
      </c>
      <c r="F3" s="8">
        <v>0</v>
      </c>
      <c r="G3" s="13">
        <v>0</v>
      </c>
      <c r="H3" s="14">
        <f>(C3*F3)</f>
        <v>0</v>
      </c>
      <c r="I3" s="14">
        <f>(C3*G3)</f>
        <v>0</v>
      </c>
      <c r="J3" s="12"/>
    </row>
    <row r="4" spans="1:10" x14ac:dyDescent="0.3">
      <c r="A4" s="12"/>
      <c r="B4" s="12"/>
      <c r="C4" s="13"/>
      <c r="D4" s="12"/>
      <c r="E4" s="4"/>
      <c r="F4" s="8"/>
      <c r="G4" s="13"/>
      <c r="H4" s="14"/>
      <c r="I4" s="14"/>
      <c r="J4" s="12"/>
    </row>
    <row r="5" spans="1:10" x14ac:dyDescent="0.3">
      <c r="E5" s="1" t="s">
        <v>26</v>
      </c>
      <c r="H5" s="10">
        <f>SUM(H3:H3)</f>
        <v>0</v>
      </c>
      <c r="I5" s="10">
        <f>SUM(I3:I3)</f>
        <v>0</v>
      </c>
    </row>
  </sheetData>
  <pageMargins left="0.7" right="0.7" top="0.75" bottom="0.75" header="0.3" footer="0.3"/>
  <pageSetup paperSize="9" scale="5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0"/>
  <sheetViews>
    <sheetView view="pageBreakPreview" zoomScale="60" workbookViewId="0">
      <selection activeCell="G4" sqref="G4"/>
    </sheetView>
  </sheetViews>
  <sheetFormatPr defaultRowHeight="14.4" x14ac:dyDescent="0.3"/>
  <cols>
    <col min="1" max="1" width="5.6640625" customWidth="1"/>
    <col min="2" max="2" width="21.6640625" customWidth="1"/>
    <col min="3" max="3" width="10.6640625" bestFit="1" customWidth="1"/>
    <col min="4" max="4" width="4.6640625" customWidth="1"/>
    <col min="5" max="5" width="60.6640625" customWidth="1"/>
    <col min="6" max="7" width="11.6640625" customWidth="1"/>
    <col min="8" max="9" width="13.6640625" customWidth="1"/>
  </cols>
  <sheetData>
    <row r="1" spans="1:10" x14ac:dyDescent="0.3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3">
      <c r="A2" s="12"/>
      <c r="B2" s="12"/>
      <c r="C2" s="13"/>
      <c r="D2" s="12"/>
      <c r="E2" s="5" t="s">
        <v>9</v>
      </c>
      <c r="F2" s="8"/>
      <c r="G2" s="13"/>
      <c r="H2" s="14"/>
      <c r="I2" s="14"/>
      <c r="J2" s="12"/>
    </row>
    <row r="3" spans="1:10" ht="57.6" x14ac:dyDescent="0.3">
      <c r="A3" s="12">
        <v>1</v>
      </c>
      <c r="B3" s="12" t="s">
        <v>10</v>
      </c>
      <c r="C3" s="13">
        <v>0.2</v>
      </c>
      <c r="D3" s="12" t="s">
        <v>11</v>
      </c>
      <c r="E3" s="4" t="s">
        <v>12</v>
      </c>
      <c r="F3" s="8">
        <v>0</v>
      </c>
      <c r="G3" s="13">
        <v>0</v>
      </c>
      <c r="H3" s="14">
        <f t="shared" ref="H3:H8" si="0">(C3*F3)</f>
        <v>0</v>
      </c>
      <c r="I3" s="14">
        <f t="shared" ref="I3:I8" si="1">(C3*G3)</f>
        <v>0</v>
      </c>
      <c r="J3" s="12"/>
    </row>
    <row r="4" spans="1:10" ht="43.2" x14ac:dyDescent="0.3">
      <c r="A4" s="12">
        <v>2</v>
      </c>
      <c r="B4" s="12" t="s">
        <v>13</v>
      </c>
      <c r="C4" s="13">
        <v>20</v>
      </c>
      <c r="D4" s="12" t="s">
        <v>14</v>
      </c>
      <c r="E4" s="4" t="s">
        <v>15</v>
      </c>
      <c r="F4" s="8">
        <v>0</v>
      </c>
      <c r="G4" s="13">
        <v>0</v>
      </c>
      <c r="H4" s="14">
        <f t="shared" si="0"/>
        <v>0</v>
      </c>
      <c r="I4" s="14">
        <f t="shared" si="1"/>
        <v>0</v>
      </c>
      <c r="J4" s="12"/>
    </row>
    <row r="5" spans="1:10" ht="43.2" x14ac:dyDescent="0.3">
      <c r="A5" s="12">
        <v>3</v>
      </c>
      <c r="B5" s="12" t="s">
        <v>16</v>
      </c>
      <c r="C5" s="13">
        <v>1</v>
      </c>
      <c r="D5" s="12" t="s">
        <v>11</v>
      </c>
      <c r="E5" s="4" t="s">
        <v>17</v>
      </c>
      <c r="F5" s="8">
        <v>0</v>
      </c>
      <c r="G5" s="13">
        <v>0</v>
      </c>
      <c r="H5" s="14">
        <f t="shared" si="0"/>
        <v>0</v>
      </c>
      <c r="I5" s="14">
        <f t="shared" si="1"/>
        <v>0</v>
      </c>
      <c r="J5" s="12"/>
    </row>
    <row r="6" spans="1:10" ht="72" x14ac:dyDescent="0.3">
      <c r="A6" s="12">
        <v>4</v>
      </c>
      <c r="B6" s="12" t="s">
        <v>18</v>
      </c>
      <c r="C6" s="13">
        <v>36</v>
      </c>
      <c r="D6" s="12" t="s">
        <v>11</v>
      </c>
      <c r="E6" s="4" t="s">
        <v>19</v>
      </c>
      <c r="F6" s="8">
        <v>0</v>
      </c>
      <c r="G6" s="13">
        <v>0</v>
      </c>
      <c r="H6" s="14">
        <f t="shared" si="0"/>
        <v>0</v>
      </c>
      <c r="I6" s="14">
        <f t="shared" si="1"/>
        <v>0</v>
      </c>
      <c r="J6" s="12"/>
    </row>
    <row r="7" spans="1:10" ht="57.6" x14ac:dyDescent="0.3">
      <c r="A7" s="12">
        <v>5</v>
      </c>
      <c r="B7" s="12" t="s">
        <v>20</v>
      </c>
      <c r="C7" s="13">
        <v>10</v>
      </c>
      <c r="D7" s="12" t="s">
        <v>21</v>
      </c>
      <c r="E7" s="4" t="s">
        <v>22</v>
      </c>
      <c r="F7" s="8">
        <v>0</v>
      </c>
      <c r="G7" s="13">
        <v>0</v>
      </c>
      <c r="H7" s="14">
        <f t="shared" si="0"/>
        <v>0</v>
      </c>
      <c r="I7" s="14">
        <f t="shared" si="1"/>
        <v>0</v>
      </c>
      <c r="J7" s="12"/>
    </row>
    <row r="8" spans="1:10" ht="43.2" x14ac:dyDescent="0.3">
      <c r="A8" s="12">
        <v>6</v>
      </c>
      <c r="B8" s="12" t="s">
        <v>23</v>
      </c>
      <c r="C8" s="13">
        <v>12</v>
      </c>
      <c r="D8" s="12" t="s">
        <v>24</v>
      </c>
      <c r="E8" s="4" t="s">
        <v>25</v>
      </c>
      <c r="F8" s="8">
        <v>0</v>
      </c>
      <c r="G8" s="13">
        <v>0</v>
      </c>
      <c r="H8" s="14">
        <f t="shared" si="0"/>
        <v>0</v>
      </c>
      <c r="I8" s="14">
        <f t="shared" si="1"/>
        <v>0</v>
      </c>
      <c r="J8" s="12"/>
    </row>
    <row r="9" spans="1:10" x14ac:dyDescent="0.3">
      <c r="A9" s="12"/>
      <c r="B9" s="12"/>
      <c r="C9" s="13"/>
      <c r="D9" s="12"/>
      <c r="E9" s="4"/>
      <c r="F9" s="8"/>
      <c r="G9" s="13"/>
      <c r="H9" s="14"/>
      <c r="I9" s="14"/>
      <c r="J9" s="12"/>
    </row>
    <row r="10" spans="1:10" x14ac:dyDescent="0.3">
      <c r="E10" s="1" t="s">
        <v>26</v>
      </c>
      <c r="H10" s="10">
        <f>SUM(H3:H8)</f>
        <v>0</v>
      </c>
      <c r="I10" s="10">
        <f>SUM(I3:I8)</f>
        <v>0</v>
      </c>
    </row>
  </sheetData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view="pageBreakPreview" zoomScale="60" workbookViewId="0">
      <selection activeCell="G5" sqref="G5"/>
    </sheetView>
  </sheetViews>
  <sheetFormatPr defaultRowHeight="14.4" x14ac:dyDescent="0.3"/>
  <cols>
    <col min="1" max="1" width="5.6640625" customWidth="1"/>
    <col min="2" max="2" width="21.6640625" customWidth="1"/>
    <col min="3" max="3" width="10.6640625" bestFit="1" customWidth="1"/>
    <col min="4" max="4" width="4.6640625" customWidth="1"/>
    <col min="5" max="5" width="60.6640625" customWidth="1"/>
    <col min="6" max="7" width="11.6640625" customWidth="1"/>
    <col min="8" max="9" width="13.6640625" customWidth="1"/>
  </cols>
  <sheetData>
    <row r="1" spans="1:10" x14ac:dyDescent="0.3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3">
      <c r="A2" s="12"/>
      <c r="B2" s="12"/>
      <c r="C2" s="13"/>
      <c r="D2" s="12"/>
      <c r="E2" s="5" t="s">
        <v>186</v>
      </c>
      <c r="F2" s="8"/>
      <c r="G2" s="13"/>
      <c r="H2" s="14"/>
      <c r="I2" s="14"/>
      <c r="J2" s="12"/>
    </row>
    <row r="3" spans="1:10" ht="57.6" x14ac:dyDescent="0.3">
      <c r="A3" s="12">
        <v>1</v>
      </c>
      <c r="B3" s="12" t="s">
        <v>172</v>
      </c>
      <c r="C3" s="13">
        <v>65</v>
      </c>
      <c r="D3" s="12" t="s">
        <v>21</v>
      </c>
      <c r="E3" s="4" t="s">
        <v>187</v>
      </c>
      <c r="F3" s="8">
        <v>0</v>
      </c>
      <c r="G3" s="13">
        <v>0</v>
      </c>
      <c r="H3" s="14">
        <f>(C3*F3)</f>
        <v>0</v>
      </c>
      <c r="I3" s="14">
        <f>(C3*G3)</f>
        <v>0</v>
      </c>
      <c r="J3" s="12"/>
    </row>
    <row r="4" spans="1:10" ht="72" x14ac:dyDescent="0.3">
      <c r="A4" s="12">
        <v>2</v>
      </c>
      <c r="B4" s="12" t="s">
        <v>188</v>
      </c>
      <c r="C4" s="13">
        <v>65</v>
      </c>
      <c r="D4" s="12" t="s">
        <v>21</v>
      </c>
      <c r="E4" s="4" t="s">
        <v>189</v>
      </c>
      <c r="F4" s="8">
        <v>0</v>
      </c>
      <c r="G4" s="13">
        <v>0</v>
      </c>
      <c r="H4" s="14">
        <f>(C4*F4)</f>
        <v>0</v>
      </c>
      <c r="I4" s="14">
        <f>(C4*G4)</f>
        <v>0</v>
      </c>
      <c r="J4" s="12"/>
    </row>
    <row r="5" spans="1:10" ht="57.6" x14ac:dyDescent="0.3">
      <c r="A5" s="12">
        <v>3</v>
      </c>
      <c r="B5" s="12" t="s">
        <v>190</v>
      </c>
      <c r="C5" s="13">
        <v>65</v>
      </c>
      <c r="D5" s="12" t="s">
        <v>21</v>
      </c>
      <c r="E5" s="4" t="s">
        <v>191</v>
      </c>
      <c r="F5" s="8">
        <v>0</v>
      </c>
      <c r="G5" s="13">
        <v>0</v>
      </c>
      <c r="H5" s="14">
        <f>(C5*F5)</f>
        <v>0</v>
      </c>
      <c r="I5" s="14">
        <f>(C5*G5)</f>
        <v>0</v>
      </c>
      <c r="J5" s="12"/>
    </row>
    <row r="6" spans="1:10" ht="57.6" x14ac:dyDescent="0.3">
      <c r="A6" s="12">
        <v>4</v>
      </c>
      <c r="B6" s="12" t="s">
        <v>192</v>
      </c>
      <c r="C6" s="13">
        <v>65</v>
      </c>
      <c r="D6" s="12" t="s">
        <v>21</v>
      </c>
      <c r="E6" s="4" t="s">
        <v>193</v>
      </c>
      <c r="F6" s="8">
        <v>0</v>
      </c>
      <c r="G6" s="13">
        <v>0</v>
      </c>
      <c r="H6" s="14">
        <f>(C6*F6)</f>
        <v>0</v>
      </c>
      <c r="I6" s="14">
        <f>(C6*G6)</f>
        <v>0</v>
      </c>
      <c r="J6" s="12"/>
    </row>
    <row r="7" spans="1:10" ht="57.6" x14ac:dyDescent="0.3">
      <c r="A7" s="12">
        <v>5</v>
      </c>
      <c r="B7" s="12" t="s">
        <v>52</v>
      </c>
      <c r="C7" s="13">
        <v>0.65</v>
      </c>
      <c r="D7" s="12" t="s">
        <v>194</v>
      </c>
      <c r="E7" s="4" t="s">
        <v>53</v>
      </c>
      <c r="F7" s="8">
        <v>0</v>
      </c>
      <c r="G7" s="13">
        <v>0</v>
      </c>
      <c r="H7" s="14">
        <f>(C7*F7)</f>
        <v>0</v>
      </c>
      <c r="I7" s="14">
        <f>(C7*G7)</f>
        <v>0</v>
      </c>
      <c r="J7" s="12"/>
    </row>
    <row r="8" spans="1:10" x14ac:dyDescent="0.3">
      <c r="A8" s="12"/>
      <c r="B8" s="12"/>
      <c r="C8" s="13"/>
      <c r="D8" s="12"/>
      <c r="E8" s="4"/>
      <c r="F8" s="8"/>
      <c r="G8" s="13"/>
      <c r="H8" s="14"/>
      <c r="I8" s="14"/>
      <c r="J8" s="12"/>
    </row>
    <row r="9" spans="1:10" x14ac:dyDescent="0.3">
      <c r="E9" s="1" t="s">
        <v>26</v>
      </c>
      <c r="H9" s="10">
        <f>SUM(H3:H7)</f>
        <v>0</v>
      </c>
      <c r="I9" s="10">
        <f>SUM(I3:I7)</f>
        <v>0</v>
      </c>
    </row>
  </sheetData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tabSelected="1" view="pageBreakPreview" zoomScale="60" workbookViewId="0">
      <selection activeCell="G19" sqref="G19"/>
    </sheetView>
  </sheetViews>
  <sheetFormatPr defaultRowHeight="14.4" x14ac:dyDescent="0.3"/>
  <cols>
    <col min="1" max="1" width="5.6640625" customWidth="1"/>
    <col min="2" max="2" width="21.6640625" customWidth="1"/>
    <col min="3" max="3" width="10.6640625" bestFit="1" customWidth="1"/>
    <col min="4" max="4" width="4.6640625" customWidth="1"/>
    <col min="5" max="5" width="60.6640625" customWidth="1"/>
    <col min="6" max="7" width="11.6640625" customWidth="1"/>
    <col min="8" max="9" width="13.6640625" customWidth="1"/>
  </cols>
  <sheetData>
    <row r="1" spans="1:10" x14ac:dyDescent="0.3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3">
      <c r="A2" s="12"/>
      <c r="B2" s="12"/>
      <c r="C2" s="13"/>
      <c r="D2" s="12"/>
      <c r="E2" s="5" t="s">
        <v>174</v>
      </c>
      <c r="F2" s="8"/>
      <c r="G2" s="13"/>
      <c r="H2" s="14"/>
      <c r="I2" s="14"/>
      <c r="J2" s="12"/>
    </row>
    <row r="3" spans="1:10" ht="28.8" x14ac:dyDescent="0.3">
      <c r="A3" s="12">
        <v>1</v>
      </c>
      <c r="B3" s="12" t="s">
        <v>153</v>
      </c>
      <c r="C3" s="13">
        <v>1</v>
      </c>
      <c r="D3" s="12" t="s">
        <v>24</v>
      </c>
      <c r="E3" s="4" t="s">
        <v>175</v>
      </c>
      <c r="F3" s="8">
        <v>0</v>
      </c>
      <c r="G3" s="13">
        <v>0</v>
      </c>
      <c r="H3" s="14">
        <f t="shared" ref="H3:H9" si="0">(C3*F3)</f>
        <v>0</v>
      </c>
      <c r="I3" s="14">
        <f t="shared" ref="I3:I9" si="1">(C3*G3)</f>
        <v>0</v>
      </c>
      <c r="J3" s="12"/>
    </row>
    <row r="4" spans="1:10" ht="57.6" x14ac:dyDescent="0.3">
      <c r="A4" s="12">
        <v>2</v>
      </c>
      <c r="B4" s="12" t="s">
        <v>176</v>
      </c>
      <c r="C4" s="13">
        <v>288</v>
      </c>
      <c r="D4" s="12" t="s">
        <v>21</v>
      </c>
      <c r="E4" s="4" t="s">
        <v>177</v>
      </c>
      <c r="F4" s="8">
        <v>0</v>
      </c>
      <c r="G4" s="13">
        <v>0</v>
      </c>
      <c r="H4" s="14">
        <f t="shared" si="0"/>
        <v>0</v>
      </c>
      <c r="I4" s="14">
        <f t="shared" si="1"/>
        <v>0</v>
      </c>
      <c r="J4" s="12"/>
    </row>
    <row r="5" spans="1:10" ht="72" x14ac:dyDescent="0.3">
      <c r="A5" s="12">
        <v>3</v>
      </c>
      <c r="B5" s="12" t="s">
        <v>178</v>
      </c>
      <c r="C5" s="13">
        <v>288</v>
      </c>
      <c r="D5" s="12" t="s">
        <v>21</v>
      </c>
      <c r="E5" s="4" t="s">
        <v>179</v>
      </c>
      <c r="F5" s="8">
        <v>0</v>
      </c>
      <c r="G5" s="13">
        <v>0</v>
      </c>
      <c r="H5" s="14">
        <f t="shared" si="0"/>
        <v>0</v>
      </c>
      <c r="I5" s="14">
        <f t="shared" si="1"/>
        <v>0</v>
      </c>
      <c r="J5" s="12"/>
    </row>
    <row r="6" spans="1:10" ht="80.400000000000006" customHeight="1" x14ac:dyDescent="0.3">
      <c r="A6" s="12">
        <v>4</v>
      </c>
      <c r="B6" s="12" t="s">
        <v>180</v>
      </c>
      <c r="C6" s="13">
        <v>288</v>
      </c>
      <c r="D6" s="12" t="s">
        <v>21</v>
      </c>
      <c r="E6" s="19" t="s">
        <v>181</v>
      </c>
      <c r="F6" s="8">
        <v>0</v>
      </c>
      <c r="G6" s="13">
        <v>0</v>
      </c>
      <c r="H6" s="14">
        <f t="shared" si="0"/>
        <v>0</v>
      </c>
      <c r="I6" s="14">
        <f t="shared" si="1"/>
        <v>0</v>
      </c>
      <c r="J6" s="12"/>
    </row>
    <row r="7" spans="1:10" x14ac:dyDescent="0.3">
      <c r="A7" s="12">
        <v>5</v>
      </c>
      <c r="B7" s="12" t="s">
        <v>182</v>
      </c>
      <c r="C7" s="13">
        <v>288</v>
      </c>
      <c r="D7" s="12" t="s">
        <v>21</v>
      </c>
      <c r="E7" s="4" t="s">
        <v>183</v>
      </c>
      <c r="F7" s="8">
        <v>0</v>
      </c>
      <c r="G7" s="13">
        <v>0</v>
      </c>
      <c r="H7" s="14">
        <f t="shared" si="0"/>
        <v>0</v>
      </c>
      <c r="I7" s="14">
        <f t="shared" si="1"/>
        <v>0</v>
      </c>
      <c r="J7" s="12"/>
    </row>
    <row r="8" spans="1:10" ht="28.8" x14ac:dyDescent="0.3">
      <c r="A8" s="12">
        <v>6</v>
      </c>
      <c r="B8" s="12" t="s">
        <v>28</v>
      </c>
      <c r="C8" s="13">
        <v>1</v>
      </c>
      <c r="D8" s="12"/>
      <c r="E8" s="4" t="s">
        <v>184</v>
      </c>
      <c r="F8" s="8">
        <v>0</v>
      </c>
      <c r="G8" s="13">
        <v>0</v>
      </c>
      <c r="H8" s="14">
        <f t="shared" si="0"/>
        <v>0</v>
      </c>
      <c r="I8" s="14">
        <f t="shared" si="1"/>
        <v>0</v>
      </c>
      <c r="J8" s="12"/>
    </row>
    <row r="9" spans="1:10" ht="43.2" x14ac:dyDescent="0.3">
      <c r="A9" s="12"/>
      <c r="B9" s="12"/>
      <c r="C9" s="13"/>
      <c r="D9" s="12"/>
      <c r="E9" s="4" t="s">
        <v>185</v>
      </c>
      <c r="F9" s="8"/>
      <c r="G9" s="13"/>
      <c r="H9" s="14"/>
      <c r="I9" s="14"/>
      <c r="J9" s="12"/>
    </row>
    <row r="10" spans="1:10" x14ac:dyDescent="0.3">
      <c r="A10" s="12"/>
      <c r="B10" s="12"/>
      <c r="C10" s="13"/>
      <c r="D10" s="12"/>
      <c r="E10" s="4"/>
      <c r="F10" s="8"/>
      <c r="G10" s="13"/>
      <c r="H10" s="14"/>
      <c r="I10" s="14"/>
      <c r="J10" s="12"/>
    </row>
    <row r="11" spans="1:10" x14ac:dyDescent="0.3">
      <c r="E11" s="1" t="s">
        <v>26</v>
      </c>
      <c r="H11" s="10">
        <f>SUM(H3:H9)</f>
        <v>0</v>
      </c>
      <c r="I11" s="10">
        <f>SUM(I3:I9)</f>
        <v>0</v>
      </c>
    </row>
  </sheetData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view="pageBreakPreview" zoomScale="60" workbookViewId="0">
      <selection activeCell="G7" sqref="G7"/>
    </sheetView>
  </sheetViews>
  <sheetFormatPr defaultRowHeight="14.4" x14ac:dyDescent="0.3"/>
  <cols>
    <col min="1" max="1" width="5.6640625" customWidth="1"/>
    <col min="2" max="2" width="21.6640625" customWidth="1"/>
    <col min="3" max="3" width="10.6640625" bestFit="1" customWidth="1"/>
    <col min="4" max="4" width="4.6640625" customWidth="1"/>
    <col min="5" max="5" width="60.6640625" customWidth="1"/>
    <col min="6" max="7" width="11.6640625" customWidth="1"/>
    <col min="8" max="9" width="13.6640625" customWidth="1"/>
  </cols>
  <sheetData>
    <row r="1" spans="1:10" x14ac:dyDescent="0.3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3">
      <c r="A2" s="12"/>
      <c r="B2" s="12"/>
      <c r="C2" s="13"/>
      <c r="D2" s="12"/>
      <c r="E2" s="5" t="s">
        <v>171</v>
      </c>
      <c r="F2" s="8"/>
      <c r="G2" s="13"/>
      <c r="H2" s="14"/>
      <c r="I2" s="14"/>
      <c r="J2" s="12"/>
    </row>
    <row r="3" spans="1:10" ht="43.2" x14ac:dyDescent="0.3">
      <c r="A3" s="12">
        <v>1</v>
      </c>
      <c r="B3" s="12" t="s">
        <v>172</v>
      </c>
      <c r="C3" s="13">
        <v>20</v>
      </c>
      <c r="D3" s="12" t="s">
        <v>21</v>
      </c>
      <c r="E3" s="4" t="s">
        <v>173</v>
      </c>
      <c r="F3" s="8">
        <v>0</v>
      </c>
      <c r="G3" s="13">
        <v>0</v>
      </c>
      <c r="H3" s="14">
        <f t="shared" ref="H3:H11" si="0">(C3*F3)</f>
        <v>0</v>
      </c>
      <c r="I3" s="14">
        <f t="shared" ref="I3:I11" si="1">(C3*G3)</f>
        <v>0</v>
      </c>
      <c r="J3" s="12"/>
    </row>
    <row r="4" spans="1:10" ht="28.8" x14ac:dyDescent="0.3">
      <c r="A4" s="12">
        <v>2</v>
      </c>
      <c r="B4" s="12" t="s">
        <v>155</v>
      </c>
      <c r="C4" s="13">
        <v>15</v>
      </c>
      <c r="D4" s="12" t="s">
        <v>21</v>
      </c>
      <c r="E4" s="4" t="s">
        <v>156</v>
      </c>
      <c r="F4" s="8">
        <v>0</v>
      </c>
      <c r="G4" s="13">
        <v>0</v>
      </c>
      <c r="H4" s="14">
        <f t="shared" si="0"/>
        <v>0</v>
      </c>
      <c r="I4" s="14">
        <f t="shared" si="1"/>
        <v>0</v>
      </c>
      <c r="J4" s="12"/>
    </row>
    <row r="5" spans="1:10" ht="28.8" x14ac:dyDescent="0.3">
      <c r="A5" s="12">
        <v>3</v>
      </c>
      <c r="B5" s="12" t="s">
        <v>159</v>
      </c>
      <c r="C5" s="13">
        <v>20</v>
      </c>
      <c r="D5" s="12" t="s">
        <v>21</v>
      </c>
      <c r="E5" s="4" t="s">
        <v>160</v>
      </c>
      <c r="F5" s="8">
        <v>0</v>
      </c>
      <c r="G5" s="13">
        <v>0</v>
      </c>
      <c r="H5" s="14">
        <f t="shared" si="0"/>
        <v>0</v>
      </c>
      <c r="I5" s="14">
        <f t="shared" si="1"/>
        <v>0</v>
      </c>
      <c r="J5" s="12"/>
    </row>
    <row r="6" spans="1:10" ht="43.2" x14ac:dyDescent="0.3">
      <c r="A6" s="12">
        <v>4</v>
      </c>
      <c r="B6" s="12" t="s">
        <v>161</v>
      </c>
      <c r="C6" s="13">
        <v>20</v>
      </c>
      <c r="D6" s="12" t="s">
        <v>21</v>
      </c>
      <c r="E6" s="4" t="s">
        <v>162</v>
      </c>
      <c r="F6" s="8">
        <v>0</v>
      </c>
      <c r="G6" s="13">
        <v>0</v>
      </c>
      <c r="H6" s="14">
        <f t="shared" si="0"/>
        <v>0</v>
      </c>
      <c r="I6" s="14">
        <f t="shared" si="1"/>
        <v>0</v>
      </c>
      <c r="J6" s="12"/>
    </row>
    <row r="7" spans="1:10" ht="57.6" x14ac:dyDescent="0.3">
      <c r="A7" s="12">
        <v>5</v>
      </c>
      <c r="B7" s="12" t="s">
        <v>163</v>
      </c>
      <c r="C7" s="13">
        <v>30</v>
      </c>
      <c r="D7" s="12" t="s">
        <v>21</v>
      </c>
      <c r="E7" s="4" t="s">
        <v>164</v>
      </c>
      <c r="F7" s="8">
        <v>0</v>
      </c>
      <c r="G7" s="13">
        <v>0</v>
      </c>
      <c r="H7" s="14">
        <f t="shared" si="0"/>
        <v>0</v>
      </c>
      <c r="I7" s="14">
        <f t="shared" si="1"/>
        <v>0</v>
      </c>
      <c r="J7" s="12"/>
    </row>
    <row r="8" spans="1:10" ht="100.8" x14ac:dyDescent="0.3">
      <c r="A8" s="12">
        <v>6</v>
      </c>
      <c r="B8" s="12" t="s">
        <v>165</v>
      </c>
      <c r="C8" s="13">
        <v>10</v>
      </c>
      <c r="D8" s="12" t="s">
        <v>21</v>
      </c>
      <c r="E8" s="4" t="s">
        <v>166</v>
      </c>
      <c r="F8" s="8">
        <v>0</v>
      </c>
      <c r="G8" s="13">
        <v>0</v>
      </c>
      <c r="H8" s="14">
        <f t="shared" si="0"/>
        <v>0</v>
      </c>
      <c r="I8" s="14">
        <f t="shared" si="1"/>
        <v>0</v>
      </c>
      <c r="J8" s="12"/>
    </row>
    <row r="9" spans="1:10" ht="100.8" x14ac:dyDescent="0.3">
      <c r="A9" s="12">
        <v>7</v>
      </c>
      <c r="B9" s="12" t="s">
        <v>167</v>
      </c>
      <c r="C9" s="13">
        <v>30</v>
      </c>
      <c r="D9" s="12" t="s">
        <v>21</v>
      </c>
      <c r="E9" s="4" t="s">
        <v>198</v>
      </c>
      <c r="F9" s="8">
        <v>0</v>
      </c>
      <c r="G9" s="13">
        <v>0</v>
      </c>
      <c r="H9" s="14">
        <f t="shared" si="0"/>
        <v>0</v>
      </c>
      <c r="I9" s="14">
        <f t="shared" si="1"/>
        <v>0</v>
      </c>
      <c r="J9" s="12"/>
    </row>
    <row r="10" spans="1:10" ht="57.6" x14ac:dyDescent="0.3">
      <c r="A10" s="12">
        <v>8</v>
      </c>
      <c r="B10" s="12" t="s">
        <v>169</v>
      </c>
      <c r="C10" s="13">
        <v>38</v>
      </c>
      <c r="D10" s="12" t="s">
        <v>21</v>
      </c>
      <c r="E10" s="4" t="s">
        <v>170</v>
      </c>
      <c r="F10" s="8">
        <v>0</v>
      </c>
      <c r="G10" s="13">
        <v>0</v>
      </c>
      <c r="H10" s="14">
        <f t="shared" si="0"/>
        <v>0</v>
      </c>
      <c r="I10" s="14">
        <f t="shared" si="1"/>
        <v>0</v>
      </c>
      <c r="J10" s="12"/>
    </row>
    <row r="11" spans="1:10" ht="57.6" x14ac:dyDescent="0.3">
      <c r="A11" s="12">
        <v>9</v>
      </c>
      <c r="B11" s="12" t="s">
        <v>52</v>
      </c>
      <c r="C11" s="13">
        <v>30</v>
      </c>
      <c r="D11" s="12" t="s">
        <v>21</v>
      </c>
      <c r="E11" s="4" t="s">
        <v>53</v>
      </c>
      <c r="F11" s="8">
        <v>0</v>
      </c>
      <c r="G11" s="13">
        <v>0</v>
      </c>
      <c r="H11" s="14">
        <f t="shared" si="0"/>
        <v>0</v>
      </c>
      <c r="I11" s="14">
        <f t="shared" si="1"/>
        <v>0</v>
      </c>
      <c r="J11" s="12"/>
    </row>
    <row r="12" spans="1:10" x14ac:dyDescent="0.3">
      <c r="A12" s="12"/>
      <c r="B12" s="12"/>
      <c r="C12" s="13"/>
      <c r="D12" s="12"/>
      <c r="E12" s="4"/>
      <c r="F12" s="8"/>
      <c r="G12" s="13"/>
      <c r="H12" s="14"/>
      <c r="I12" s="14"/>
      <c r="J12" s="12"/>
    </row>
    <row r="13" spans="1:10" x14ac:dyDescent="0.3">
      <c r="E13" s="1" t="s">
        <v>26</v>
      </c>
      <c r="H13" s="10">
        <f>SUM(H3:H11)</f>
        <v>0</v>
      </c>
      <c r="I13" s="10">
        <f>SUM(I3:I11)</f>
        <v>0</v>
      </c>
    </row>
  </sheetData>
  <pageMargins left="0.7" right="0.7" top="0.75" bottom="0.75" header="0.3" footer="0.3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"/>
  <sheetViews>
    <sheetView view="pageBreakPreview" zoomScale="60" workbookViewId="0">
      <selection activeCell="F6" sqref="F6"/>
    </sheetView>
  </sheetViews>
  <sheetFormatPr defaultRowHeight="14.4" x14ac:dyDescent="0.3"/>
  <cols>
    <col min="1" max="1" width="5.6640625" customWidth="1"/>
    <col min="2" max="2" width="21.6640625" customWidth="1"/>
    <col min="3" max="3" width="10.6640625" bestFit="1" customWidth="1"/>
    <col min="4" max="4" width="4.6640625" customWidth="1"/>
    <col min="5" max="5" width="60.6640625" customWidth="1"/>
    <col min="6" max="7" width="11.6640625" customWidth="1"/>
    <col min="8" max="9" width="13.6640625" customWidth="1"/>
  </cols>
  <sheetData>
    <row r="1" spans="1:10" x14ac:dyDescent="0.3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3">
      <c r="A2" s="12"/>
      <c r="B2" s="12"/>
      <c r="C2" s="13"/>
      <c r="D2" s="12"/>
      <c r="E2" s="5" t="s">
        <v>152</v>
      </c>
      <c r="F2" s="8"/>
      <c r="G2" s="13"/>
      <c r="H2" s="14"/>
      <c r="I2" s="14"/>
      <c r="J2" s="12"/>
    </row>
    <row r="3" spans="1:10" ht="28.8" x14ac:dyDescent="0.3">
      <c r="A3" s="12">
        <v>1</v>
      </c>
      <c r="B3" s="12" t="s">
        <v>153</v>
      </c>
      <c r="C3" s="13">
        <v>1</v>
      </c>
      <c r="D3" s="12" t="s">
        <v>24</v>
      </c>
      <c r="E3" s="4" t="s">
        <v>154</v>
      </c>
      <c r="F3" s="8">
        <v>0</v>
      </c>
      <c r="G3" s="13">
        <v>0</v>
      </c>
      <c r="H3" s="14">
        <f t="shared" ref="H3:H12" si="0">(C3*F3)</f>
        <v>0</v>
      </c>
      <c r="I3" s="14">
        <f t="shared" ref="I3:I12" si="1">(C3*G3)</f>
        <v>0</v>
      </c>
      <c r="J3" s="12"/>
    </row>
    <row r="4" spans="1:10" ht="28.8" x14ac:dyDescent="0.3">
      <c r="A4" s="12">
        <v>2</v>
      </c>
      <c r="B4" s="12" t="s">
        <v>155</v>
      </c>
      <c r="C4" s="13">
        <v>10</v>
      </c>
      <c r="D4" s="12" t="s">
        <v>21</v>
      </c>
      <c r="E4" s="4" t="s">
        <v>156</v>
      </c>
      <c r="F4" s="8">
        <v>0</v>
      </c>
      <c r="G4" s="13">
        <v>0</v>
      </c>
      <c r="H4" s="14">
        <f t="shared" si="0"/>
        <v>0</v>
      </c>
      <c r="I4" s="14">
        <f t="shared" si="1"/>
        <v>0</v>
      </c>
      <c r="J4" s="12"/>
    </row>
    <row r="5" spans="1:10" ht="28.8" x14ac:dyDescent="0.3">
      <c r="A5" s="12">
        <v>3</v>
      </c>
      <c r="B5" s="12" t="s">
        <v>157</v>
      </c>
      <c r="C5" s="13">
        <v>20</v>
      </c>
      <c r="D5" s="12" t="s">
        <v>21</v>
      </c>
      <c r="E5" s="4" t="s">
        <v>158</v>
      </c>
      <c r="F5" s="8">
        <v>0</v>
      </c>
      <c r="G5" s="13">
        <v>0</v>
      </c>
      <c r="H5" s="14">
        <f t="shared" si="0"/>
        <v>0</v>
      </c>
      <c r="I5" s="14">
        <f t="shared" si="1"/>
        <v>0</v>
      </c>
      <c r="J5" s="12"/>
    </row>
    <row r="6" spans="1:10" ht="28.8" x14ac:dyDescent="0.3">
      <c r="A6" s="12">
        <v>4</v>
      </c>
      <c r="B6" s="12" t="s">
        <v>159</v>
      </c>
      <c r="C6" s="13">
        <v>10</v>
      </c>
      <c r="D6" s="12" t="s">
        <v>21</v>
      </c>
      <c r="E6" s="4" t="s">
        <v>160</v>
      </c>
      <c r="F6" s="8">
        <v>0</v>
      </c>
      <c r="G6" s="13">
        <v>0</v>
      </c>
      <c r="H6" s="14">
        <f t="shared" si="0"/>
        <v>0</v>
      </c>
      <c r="I6" s="14">
        <f t="shared" si="1"/>
        <v>0</v>
      </c>
      <c r="J6" s="12"/>
    </row>
    <row r="7" spans="1:10" ht="43.2" x14ac:dyDescent="0.3">
      <c r="A7" s="12">
        <v>5</v>
      </c>
      <c r="B7" s="12" t="s">
        <v>161</v>
      </c>
      <c r="C7" s="13">
        <v>10</v>
      </c>
      <c r="D7" s="12" t="s">
        <v>21</v>
      </c>
      <c r="E7" s="4" t="s">
        <v>162</v>
      </c>
      <c r="F7" s="8">
        <v>0</v>
      </c>
      <c r="G7" s="13">
        <v>0</v>
      </c>
      <c r="H7" s="14">
        <f t="shared" si="0"/>
        <v>0</v>
      </c>
      <c r="I7" s="14">
        <f t="shared" si="1"/>
        <v>0</v>
      </c>
      <c r="J7" s="12"/>
    </row>
    <row r="8" spans="1:10" ht="57.6" x14ac:dyDescent="0.3">
      <c r="A8" s="12">
        <v>6</v>
      </c>
      <c r="B8" s="12" t="s">
        <v>163</v>
      </c>
      <c r="C8" s="13">
        <v>12</v>
      </c>
      <c r="D8" s="12" t="s">
        <v>21</v>
      </c>
      <c r="E8" s="4" t="s">
        <v>164</v>
      </c>
      <c r="F8" s="8">
        <v>0</v>
      </c>
      <c r="G8" s="13">
        <v>0</v>
      </c>
      <c r="H8" s="14">
        <f t="shared" si="0"/>
        <v>0</v>
      </c>
      <c r="I8" s="14">
        <f t="shared" si="1"/>
        <v>0</v>
      </c>
      <c r="J8" s="12"/>
    </row>
    <row r="9" spans="1:10" ht="100.8" x14ac:dyDescent="0.3">
      <c r="A9" s="12">
        <v>7</v>
      </c>
      <c r="B9" s="12" t="s">
        <v>165</v>
      </c>
      <c r="C9" s="13">
        <v>4</v>
      </c>
      <c r="D9" s="12" t="s">
        <v>21</v>
      </c>
      <c r="E9" s="4" t="s">
        <v>166</v>
      </c>
      <c r="F9" s="8">
        <v>0</v>
      </c>
      <c r="G9" s="13">
        <v>0</v>
      </c>
      <c r="H9" s="14">
        <f t="shared" si="0"/>
        <v>0</v>
      </c>
      <c r="I9" s="14">
        <f t="shared" si="1"/>
        <v>0</v>
      </c>
      <c r="J9" s="12"/>
    </row>
    <row r="10" spans="1:10" ht="100.8" x14ac:dyDescent="0.3">
      <c r="A10" s="12">
        <v>8</v>
      </c>
      <c r="B10" s="12" t="s">
        <v>167</v>
      </c>
      <c r="C10" s="13">
        <v>10</v>
      </c>
      <c r="D10" s="12" t="s">
        <v>21</v>
      </c>
      <c r="E10" s="4" t="s">
        <v>168</v>
      </c>
      <c r="F10" s="8">
        <v>0</v>
      </c>
      <c r="G10" s="13">
        <v>0</v>
      </c>
      <c r="H10" s="14">
        <f t="shared" si="0"/>
        <v>0</v>
      </c>
      <c r="I10" s="14">
        <f t="shared" si="1"/>
        <v>0</v>
      </c>
      <c r="J10" s="12"/>
    </row>
    <row r="11" spans="1:10" ht="57.6" x14ac:dyDescent="0.3">
      <c r="A11" s="12">
        <v>9</v>
      </c>
      <c r="B11" s="12" t="s">
        <v>169</v>
      </c>
      <c r="C11" s="13">
        <v>20</v>
      </c>
      <c r="D11" s="12" t="s">
        <v>21</v>
      </c>
      <c r="E11" s="4" t="s">
        <v>170</v>
      </c>
      <c r="F11" s="8">
        <v>0</v>
      </c>
      <c r="G11" s="13">
        <v>0</v>
      </c>
      <c r="H11" s="14">
        <f t="shared" si="0"/>
        <v>0</v>
      </c>
      <c r="I11" s="14">
        <f t="shared" si="1"/>
        <v>0</v>
      </c>
      <c r="J11" s="12"/>
    </row>
    <row r="12" spans="1:10" ht="57.6" x14ac:dyDescent="0.3">
      <c r="A12" s="12">
        <v>10</v>
      </c>
      <c r="B12" s="12" t="s">
        <v>52</v>
      </c>
      <c r="C12" s="13">
        <v>10</v>
      </c>
      <c r="D12" s="12" t="s">
        <v>21</v>
      </c>
      <c r="E12" s="4" t="s">
        <v>53</v>
      </c>
      <c r="F12" s="8">
        <v>0</v>
      </c>
      <c r="G12" s="13">
        <v>0</v>
      </c>
      <c r="H12" s="14">
        <f t="shared" si="0"/>
        <v>0</v>
      </c>
      <c r="I12" s="14">
        <f t="shared" si="1"/>
        <v>0</v>
      </c>
      <c r="J12" s="12"/>
    </row>
    <row r="13" spans="1:10" x14ac:dyDescent="0.3">
      <c r="A13" s="12"/>
      <c r="B13" s="12"/>
      <c r="C13" s="13"/>
      <c r="D13" s="12"/>
      <c r="E13" s="4"/>
      <c r="F13" s="8"/>
      <c r="G13" s="13"/>
      <c r="H13" s="14"/>
      <c r="I13" s="14"/>
      <c r="J13" s="12"/>
    </row>
    <row r="14" spans="1:10" x14ac:dyDescent="0.3">
      <c r="E14" s="1" t="s">
        <v>26</v>
      </c>
      <c r="H14" s="10">
        <f>SUM(H3:H12)</f>
        <v>0</v>
      </c>
      <c r="I14" s="10">
        <f>SUM(I3:I12)</f>
        <v>0</v>
      </c>
    </row>
  </sheetData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4"/>
  <sheetViews>
    <sheetView view="pageBreakPreview" topLeftCell="A22" zoomScale="60" workbookViewId="0">
      <selection activeCell="E31" sqref="E31"/>
    </sheetView>
  </sheetViews>
  <sheetFormatPr defaultRowHeight="14.4" x14ac:dyDescent="0.3"/>
  <cols>
    <col min="1" max="1" width="5.6640625" customWidth="1"/>
    <col min="2" max="2" width="21.6640625" customWidth="1"/>
    <col min="3" max="3" width="10.6640625" bestFit="1" customWidth="1"/>
    <col min="4" max="4" width="4.6640625" customWidth="1"/>
    <col min="5" max="5" width="60.6640625" customWidth="1"/>
    <col min="6" max="7" width="11.6640625" customWidth="1"/>
    <col min="8" max="9" width="13.6640625" customWidth="1"/>
  </cols>
  <sheetData>
    <row r="1" spans="1:10" x14ac:dyDescent="0.3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3">
      <c r="A2" s="12"/>
      <c r="B2" s="12"/>
      <c r="C2" s="13"/>
      <c r="D2" s="12"/>
      <c r="E2" s="5" t="s">
        <v>63</v>
      </c>
      <c r="F2" s="8"/>
      <c r="G2" s="13"/>
      <c r="H2" s="14"/>
      <c r="I2" s="14"/>
      <c r="J2" s="12"/>
    </row>
    <row r="3" spans="1:10" ht="43.2" x14ac:dyDescent="0.3">
      <c r="A3" s="12">
        <v>1</v>
      </c>
      <c r="B3" s="12" t="s">
        <v>64</v>
      </c>
      <c r="C3" s="13">
        <v>10</v>
      </c>
      <c r="D3" s="12" t="s">
        <v>14</v>
      </c>
      <c r="E3" s="4" t="s">
        <v>65</v>
      </c>
      <c r="F3" s="8">
        <v>0</v>
      </c>
      <c r="G3" s="13">
        <v>0</v>
      </c>
      <c r="H3" s="14">
        <f t="shared" ref="H3:H34" si="0">(C3*F3)</f>
        <v>0</v>
      </c>
      <c r="I3" s="14">
        <f t="shared" ref="I3:I34" si="1">(C3*G3)</f>
        <v>0</v>
      </c>
      <c r="J3" s="12"/>
    </row>
    <row r="4" spans="1:10" x14ac:dyDescent="0.3">
      <c r="A4" s="12">
        <v>2</v>
      </c>
      <c r="B4" s="12" t="s">
        <v>66</v>
      </c>
      <c r="C4" s="13">
        <v>5</v>
      </c>
      <c r="D4" s="12" t="s">
        <v>24</v>
      </c>
      <c r="E4" s="4" t="s">
        <v>67</v>
      </c>
      <c r="F4" s="8">
        <v>0</v>
      </c>
      <c r="G4" s="13">
        <v>0</v>
      </c>
      <c r="H4" s="14">
        <f t="shared" si="0"/>
        <v>0</v>
      </c>
      <c r="I4" s="14">
        <f t="shared" si="1"/>
        <v>0</v>
      </c>
      <c r="J4" s="12"/>
    </row>
    <row r="5" spans="1:10" x14ac:dyDescent="0.3">
      <c r="A5" s="12">
        <v>3</v>
      </c>
      <c r="B5" s="12" t="s">
        <v>68</v>
      </c>
      <c r="C5" s="13">
        <v>1</v>
      </c>
      <c r="D5" s="12" t="s">
        <v>24</v>
      </c>
      <c r="E5" s="4" t="s">
        <v>69</v>
      </c>
      <c r="F5" s="8">
        <v>0</v>
      </c>
      <c r="G5" s="13">
        <v>0</v>
      </c>
      <c r="H5" s="14">
        <f t="shared" si="0"/>
        <v>0</v>
      </c>
      <c r="I5" s="14">
        <f t="shared" si="1"/>
        <v>0</v>
      </c>
      <c r="J5" s="12"/>
    </row>
    <row r="6" spans="1:10" ht="28.8" x14ac:dyDescent="0.3">
      <c r="A6" s="12">
        <v>4</v>
      </c>
      <c r="B6" s="12" t="s">
        <v>70</v>
      </c>
      <c r="C6" s="13">
        <v>5</v>
      </c>
      <c r="D6" s="12" t="s">
        <v>24</v>
      </c>
      <c r="E6" s="4" t="s">
        <v>71</v>
      </c>
      <c r="F6" s="8">
        <v>0</v>
      </c>
      <c r="G6" s="13">
        <v>0</v>
      </c>
      <c r="H6" s="14">
        <f t="shared" si="0"/>
        <v>0</v>
      </c>
      <c r="I6" s="14">
        <f t="shared" si="1"/>
        <v>0</v>
      </c>
      <c r="J6" s="12"/>
    </row>
    <row r="7" spans="1:10" x14ac:dyDescent="0.3">
      <c r="A7" s="12">
        <v>5</v>
      </c>
      <c r="B7" s="12" t="s">
        <v>72</v>
      </c>
      <c r="C7" s="13">
        <v>1</v>
      </c>
      <c r="D7" s="12" t="s">
        <v>24</v>
      </c>
      <c r="E7" s="4" t="s">
        <v>73</v>
      </c>
      <c r="F7" s="8">
        <v>0</v>
      </c>
      <c r="G7" s="13">
        <v>0</v>
      </c>
      <c r="H7" s="14">
        <f t="shared" si="0"/>
        <v>0</v>
      </c>
      <c r="I7" s="14">
        <f t="shared" si="1"/>
        <v>0</v>
      </c>
      <c r="J7" s="12"/>
    </row>
    <row r="8" spans="1:10" ht="100.8" x14ac:dyDescent="0.3">
      <c r="A8" s="12">
        <v>6</v>
      </c>
      <c r="B8" s="12" t="s">
        <v>74</v>
      </c>
      <c r="C8" s="13">
        <v>20</v>
      </c>
      <c r="D8" s="12" t="s">
        <v>14</v>
      </c>
      <c r="E8" s="4" t="s">
        <v>75</v>
      </c>
      <c r="F8" s="8">
        <v>0</v>
      </c>
      <c r="G8" s="13">
        <v>0</v>
      </c>
      <c r="H8" s="14">
        <f t="shared" si="0"/>
        <v>0</v>
      </c>
      <c r="I8" s="14">
        <f t="shared" si="1"/>
        <v>0</v>
      </c>
      <c r="J8" s="12"/>
    </row>
    <row r="9" spans="1:10" ht="43.2" x14ac:dyDescent="0.3">
      <c r="A9" s="12">
        <v>7</v>
      </c>
      <c r="B9" s="12" t="s">
        <v>76</v>
      </c>
      <c r="C9" s="13">
        <v>20</v>
      </c>
      <c r="D9" s="12" t="s">
        <v>14</v>
      </c>
      <c r="E9" s="4" t="s">
        <v>77</v>
      </c>
      <c r="F9" s="8">
        <v>0</v>
      </c>
      <c r="G9" s="13">
        <v>0</v>
      </c>
      <c r="H9" s="14">
        <f t="shared" si="0"/>
        <v>0</v>
      </c>
      <c r="I9" s="14">
        <f t="shared" si="1"/>
        <v>0</v>
      </c>
      <c r="J9" s="12"/>
    </row>
    <row r="10" spans="1:10" ht="43.2" x14ac:dyDescent="0.3">
      <c r="A10" s="12">
        <v>8</v>
      </c>
      <c r="B10" s="12" t="s">
        <v>78</v>
      </c>
      <c r="C10" s="13">
        <v>3</v>
      </c>
      <c r="D10" s="12" t="s">
        <v>24</v>
      </c>
      <c r="E10" s="4" t="s">
        <v>79</v>
      </c>
      <c r="F10" s="8">
        <v>0</v>
      </c>
      <c r="G10" s="13">
        <v>0</v>
      </c>
      <c r="H10" s="14">
        <f t="shared" si="0"/>
        <v>0</v>
      </c>
      <c r="I10" s="14">
        <f t="shared" si="1"/>
        <v>0</v>
      </c>
      <c r="J10" s="12"/>
    </row>
    <row r="11" spans="1:10" ht="28.8" x14ac:dyDescent="0.3">
      <c r="A11" s="12">
        <v>9</v>
      </c>
      <c r="B11" s="12" t="s">
        <v>80</v>
      </c>
      <c r="C11" s="13">
        <v>3</v>
      </c>
      <c r="D11" s="12" t="s">
        <v>24</v>
      </c>
      <c r="E11" s="4" t="s">
        <v>81</v>
      </c>
      <c r="F11" s="8">
        <v>0</v>
      </c>
      <c r="G11" s="13">
        <v>0</v>
      </c>
      <c r="H11" s="14">
        <f t="shared" si="0"/>
        <v>0</v>
      </c>
      <c r="I11" s="14">
        <f t="shared" si="1"/>
        <v>0</v>
      </c>
      <c r="J11" s="12"/>
    </row>
    <row r="12" spans="1:10" ht="28.8" x14ac:dyDescent="0.3">
      <c r="A12" s="12">
        <v>10</v>
      </c>
      <c r="B12" s="12" t="s">
        <v>82</v>
      </c>
      <c r="C12" s="13">
        <v>15</v>
      </c>
      <c r="D12" s="12" t="s">
        <v>24</v>
      </c>
      <c r="E12" s="4" t="s">
        <v>83</v>
      </c>
      <c r="F12" s="8">
        <v>0</v>
      </c>
      <c r="G12" s="13">
        <v>0</v>
      </c>
      <c r="H12" s="14">
        <f t="shared" si="0"/>
        <v>0</v>
      </c>
      <c r="I12" s="14">
        <f t="shared" si="1"/>
        <v>0</v>
      </c>
      <c r="J12" s="12"/>
    </row>
    <row r="13" spans="1:10" ht="28.8" x14ac:dyDescent="0.3">
      <c r="A13" s="12">
        <v>11</v>
      </c>
      <c r="B13" s="12" t="s">
        <v>84</v>
      </c>
      <c r="C13" s="13">
        <v>2</v>
      </c>
      <c r="D13" s="12" t="s">
        <v>24</v>
      </c>
      <c r="E13" s="4" t="s">
        <v>85</v>
      </c>
      <c r="F13" s="8">
        <v>0</v>
      </c>
      <c r="G13" s="13">
        <v>0</v>
      </c>
      <c r="H13" s="14">
        <f t="shared" si="0"/>
        <v>0</v>
      </c>
      <c r="I13" s="14">
        <f t="shared" si="1"/>
        <v>0</v>
      </c>
      <c r="J13" s="12"/>
    </row>
    <row r="14" spans="1:10" ht="28.8" x14ac:dyDescent="0.3">
      <c r="A14" s="12">
        <v>12</v>
      </c>
      <c r="B14" s="12" t="s">
        <v>86</v>
      </c>
      <c r="C14" s="13">
        <v>2</v>
      </c>
      <c r="D14" s="12" t="s">
        <v>24</v>
      </c>
      <c r="E14" s="4" t="s">
        <v>87</v>
      </c>
      <c r="F14" s="8">
        <v>0</v>
      </c>
      <c r="G14" s="13">
        <v>0</v>
      </c>
      <c r="H14" s="14">
        <f t="shared" si="0"/>
        <v>0</v>
      </c>
      <c r="I14" s="14">
        <f t="shared" si="1"/>
        <v>0</v>
      </c>
      <c r="J14" s="12"/>
    </row>
    <row r="15" spans="1:10" ht="28.8" x14ac:dyDescent="0.3">
      <c r="A15" s="12">
        <v>13</v>
      </c>
      <c r="B15" s="12" t="s">
        <v>88</v>
      </c>
      <c r="C15" s="13">
        <v>2</v>
      </c>
      <c r="D15" s="12" t="s">
        <v>24</v>
      </c>
      <c r="E15" s="4" t="s">
        <v>89</v>
      </c>
      <c r="F15" s="8">
        <v>0</v>
      </c>
      <c r="G15" s="13">
        <v>0</v>
      </c>
      <c r="H15" s="14">
        <f t="shared" si="0"/>
        <v>0</v>
      </c>
      <c r="I15" s="14">
        <f t="shared" si="1"/>
        <v>0</v>
      </c>
      <c r="J15" s="12"/>
    </row>
    <row r="16" spans="1:10" x14ac:dyDescent="0.3">
      <c r="A16" s="12">
        <v>14</v>
      </c>
      <c r="B16" s="12" t="s">
        <v>90</v>
      </c>
      <c r="C16" s="13">
        <v>6</v>
      </c>
      <c r="D16" s="12" t="s">
        <v>24</v>
      </c>
      <c r="E16" s="4" t="s">
        <v>91</v>
      </c>
      <c r="F16" s="8">
        <v>0</v>
      </c>
      <c r="G16" s="13">
        <v>0</v>
      </c>
      <c r="H16" s="14">
        <f t="shared" si="0"/>
        <v>0</v>
      </c>
      <c r="I16" s="14">
        <f t="shared" si="1"/>
        <v>0</v>
      </c>
      <c r="J16" s="12"/>
    </row>
    <row r="17" spans="1:10" x14ac:dyDescent="0.3">
      <c r="A17" s="12">
        <v>15</v>
      </c>
      <c r="B17" s="12" t="s">
        <v>92</v>
      </c>
      <c r="C17" s="13">
        <v>6</v>
      </c>
      <c r="D17" s="12" t="s">
        <v>24</v>
      </c>
      <c r="E17" s="4" t="s">
        <v>93</v>
      </c>
      <c r="F17" s="8">
        <v>0</v>
      </c>
      <c r="G17" s="13">
        <v>0</v>
      </c>
      <c r="H17" s="14">
        <f t="shared" si="0"/>
        <v>0</v>
      </c>
      <c r="I17" s="14">
        <f t="shared" si="1"/>
        <v>0</v>
      </c>
      <c r="J17" s="12"/>
    </row>
    <row r="18" spans="1:10" x14ac:dyDescent="0.3">
      <c r="A18" s="12">
        <v>16</v>
      </c>
      <c r="B18" s="12" t="s">
        <v>94</v>
      </c>
      <c r="C18" s="13">
        <v>2</v>
      </c>
      <c r="D18" s="12" t="s">
        <v>24</v>
      </c>
      <c r="E18" s="4" t="s">
        <v>95</v>
      </c>
      <c r="F18" s="8">
        <v>0</v>
      </c>
      <c r="G18" s="13">
        <v>0</v>
      </c>
      <c r="H18" s="14">
        <f t="shared" si="0"/>
        <v>0</v>
      </c>
      <c r="I18" s="14">
        <f t="shared" si="1"/>
        <v>0</v>
      </c>
      <c r="J18" s="12"/>
    </row>
    <row r="19" spans="1:10" ht="28.8" x14ac:dyDescent="0.3">
      <c r="A19" s="12">
        <v>17</v>
      </c>
      <c r="B19" s="12" t="s">
        <v>96</v>
      </c>
      <c r="C19" s="13">
        <v>6</v>
      </c>
      <c r="D19" s="12" t="s">
        <v>24</v>
      </c>
      <c r="E19" s="4" t="s">
        <v>97</v>
      </c>
      <c r="F19" s="8">
        <v>0</v>
      </c>
      <c r="G19" s="13">
        <v>0</v>
      </c>
      <c r="H19" s="14">
        <f t="shared" si="0"/>
        <v>0</v>
      </c>
      <c r="I19" s="14">
        <f t="shared" si="1"/>
        <v>0</v>
      </c>
      <c r="J19" s="12"/>
    </row>
    <row r="20" spans="1:10" ht="28.8" x14ac:dyDescent="0.3">
      <c r="A20" s="12">
        <v>18</v>
      </c>
      <c r="B20" s="12" t="s">
        <v>98</v>
      </c>
      <c r="C20" s="13">
        <v>4</v>
      </c>
      <c r="D20" s="12" t="s">
        <v>24</v>
      </c>
      <c r="E20" s="4" t="s">
        <v>99</v>
      </c>
      <c r="F20" s="8">
        <v>0</v>
      </c>
      <c r="G20" s="13">
        <v>0</v>
      </c>
      <c r="H20" s="14">
        <f t="shared" si="0"/>
        <v>0</v>
      </c>
      <c r="I20" s="14">
        <f t="shared" si="1"/>
        <v>0</v>
      </c>
      <c r="J20" s="12"/>
    </row>
    <row r="21" spans="1:10" ht="28.8" x14ac:dyDescent="0.3">
      <c r="A21" s="12">
        <v>19</v>
      </c>
      <c r="B21" s="12" t="s">
        <v>100</v>
      </c>
      <c r="C21" s="13">
        <v>2</v>
      </c>
      <c r="D21" s="12" t="s">
        <v>24</v>
      </c>
      <c r="E21" s="4" t="s">
        <v>101</v>
      </c>
      <c r="F21" s="8">
        <v>0</v>
      </c>
      <c r="G21" s="13">
        <v>0</v>
      </c>
      <c r="H21" s="14">
        <f t="shared" si="0"/>
        <v>0</v>
      </c>
      <c r="I21" s="14">
        <f t="shared" si="1"/>
        <v>0</v>
      </c>
      <c r="J21" s="12"/>
    </row>
    <row r="22" spans="1:10" ht="28.8" x14ac:dyDescent="0.3">
      <c r="A22" s="12">
        <v>20</v>
      </c>
      <c r="B22" s="12" t="s">
        <v>102</v>
      </c>
      <c r="C22" s="13">
        <v>2</v>
      </c>
      <c r="D22" s="12" t="s">
        <v>24</v>
      </c>
      <c r="E22" s="4" t="s">
        <v>103</v>
      </c>
      <c r="F22" s="8">
        <v>0</v>
      </c>
      <c r="G22" s="13">
        <v>0</v>
      </c>
      <c r="H22" s="14">
        <f t="shared" si="0"/>
        <v>0</v>
      </c>
      <c r="I22" s="14">
        <f t="shared" si="1"/>
        <v>0</v>
      </c>
      <c r="J22" s="12"/>
    </row>
    <row r="23" spans="1:10" ht="28.8" x14ac:dyDescent="0.3">
      <c r="A23" s="12">
        <v>21</v>
      </c>
      <c r="B23" s="12" t="s">
        <v>104</v>
      </c>
      <c r="C23" s="13">
        <v>2</v>
      </c>
      <c r="D23" s="12" t="s">
        <v>24</v>
      </c>
      <c r="E23" s="4" t="s">
        <v>105</v>
      </c>
      <c r="F23" s="8">
        <v>0</v>
      </c>
      <c r="G23" s="13">
        <v>0</v>
      </c>
      <c r="H23" s="14">
        <f t="shared" si="0"/>
        <v>0</v>
      </c>
      <c r="I23" s="14">
        <f t="shared" si="1"/>
        <v>0</v>
      </c>
      <c r="J23" s="12"/>
    </row>
    <row r="24" spans="1:10" ht="57.6" x14ac:dyDescent="0.3">
      <c r="A24" s="12">
        <v>22</v>
      </c>
      <c r="B24" s="12" t="s">
        <v>106</v>
      </c>
      <c r="C24" s="13">
        <v>5</v>
      </c>
      <c r="D24" s="12" t="s">
        <v>14</v>
      </c>
      <c r="E24" s="4" t="s">
        <v>107</v>
      </c>
      <c r="F24" s="8">
        <v>0</v>
      </c>
      <c r="G24" s="13">
        <v>0</v>
      </c>
      <c r="H24" s="14">
        <f t="shared" si="0"/>
        <v>0</v>
      </c>
      <c r="I24" s="14">
        <f t="shared" si="1"/>
        <v>0</v>
      </c>
      <c r="J24" s="12"/>
    </row>
    <row r="25" spans="1:10" x14ac:dyDescent="0.3">
      <c r="A25" s="12">
        <v>23</v>
      </c>
      <c r="B25" s="12" t="s">
        <v>108</v>
      </c>
      <c r="C25" s="13">
        <v>5</v>
      </c>
      <c r="D25" s="12" t="s">
        <v>14</v>
      </c>
      <c r="E25" s="4" t="s">
        <v>109</v>
      </c>
      <c r="F25" s="8">
        <v>0</v>
      </c>
      <c r="G25" s="13">
        <v>0</v>
      </c>
      <c r="H25" s="14">
        <f t="shared" si="0"/>
        <v>0</v>
      </c>
      <c r="I25" s="14">
        <f t="shared" si="1"/>
        <v>0</v>
      </c>
      <c r="J25" s="12"/>
    </row>
    <row r="26" spans="1:10" x14ac:dyDescent="0.3">
      <c r="A26" s="12">
        <v>24</v>
      </c>
      <c r="B26" s="12" t="s">
        <v>110</v>
      </c>
      <c r="C26" s="13">
        <v>5</v>
      </c>
      <c r="D26" s="12" t="s">
        <v>14</v>
      </c>
      <c r="E26" s="4" t="s">
        <v>111</v>
      </c>
      <c r="F26" s="8">
        <v>0</v>
      </c>
      <c r="G26" s="13">
        <v>0</v>
      </c>
      <c r="H26" s="14">
        <f t="shared" si="0"/>
        <v>0</v>
      </c>
      <c r="I26" s="14">
        <f t="shared" si="1"/>
        <v>0</v>
      </c>
      <c r="J26" s="12"/>
    </row>
    <row r="27" spans="1:10" ht="28.8" x14ac:dyDescent="0.3">
      <c r="A27" s="12">
        <v>25</v>
      </c>
      <c r="B27" s="12" t="s">
        <v>112</v>
      </c>
      <c r="C27" s="13">
        <v>5</v>
      </c>
      <c r="D27" s="12" t="s">
        <v>14</v>
      </c>
      <c r="E27" s="4" t="s">
        <v>113</v>
      </c>
      <c r="F27" s="8">
        <v>0</v>
      </c>
      <c r="G27" s="13">
        <v>0</v>
      </c>
      <c r="H27" s="14">
        <f t="shared" si="0"/>
        <v>0</v>
      </c>
      <c r="I27" s="14">
        <f t="shared" si="1"/>
        <v>0</v>
      </c>
      <c r="J27" s="12"/>
    </row>
    <row r="28" spans="1:10" ht="57.6" x14ac:dyDescent="0.3">
      <c r="A28" s="12">
        <v>26</v>
      </c>
      <c r="B28" s="12" t="s">
        <v>114</v>
      </c>
      <c r="C28" s="13">
        <v>3</v>
      </c>
      <c r="D28" s="12" t="s">
        <v>24</v>
      </c>
      <c r="E28" s="4" t="s">
        <v>115</v>
      </c>
      <c r="F28" s="8">
        <v>0</v>
      </c>
      <c r="G28" s="13">
        <v>0</v>
      </c>
      <c r="H28" s="14">
        <f t="shared" si="0"/>
        <v>0</v>
      </c>
      <c r="I28" s="14">
        <f t="shared" si="1"/>
        <v>0</v>
      </c>
      <c r="J28" s="12"/>
    </row>
    <row r="29" spans="1:10" ht="86.4" x14ac:dyDescent="0.3">
      <c r="A29" s="12">
        <v>27</v>
      </c>
      <c r="B29" s="12" t="s">
        <v>212</v>
      </c>
      <c r="C29" s="13">
        <v>1</v>
      </c>
      <c r="D29" s="12" t="s">
        <v>24</v>
      </c>
      <c r="E29" s="18" t="s">
        <v>210</v>
      </c>
      <c r="F29" s="8">
        <v>0</v>
      </c>
      <c r="G29" s="13">
        <v>0</v>
      </c>
      <c r="H29" s="14">
        <f t="shared" si="0"/>
        <v>0</v>
      </c>
      <c r="I29" s="14">
        <f t="shared" si="1"/>
        <v>0</v>
      </c>
      <c r="J29" s="12"/>
    </row>
    <row r="30" spans="1:10" ht="72" x14ac:dyDescent="0.3">
      <c r="A30" s="12">
        <v>28</v>
      </c>
      <c r="B30" s="12" t="s">
        <v>213</v>
      </c>
      <c r="C30" s="13">
        <v>1</v>
      </c>
      <c r="D30" s="12" t="s">
        <v>24</v>
      </c>
      <c r="E30" s="18" t="s">
        <v>211</v>
      </c>
      <c r="F30" s="8">
        <v>0</v>
      </c>
      <c r="G30" s="13">
        <v>0</v>
      </c>
      <c r="H30" s="14">
        <f t="shared" si="0"/>
        <v>0</v>
      </c>
      <c r="I30" s="14">
        <f t="shared" si="1"/>
        <v>0</v>
      </c>
      <c r="J30" s="12"/>
    </row>
    <row r="31" spans="1:10" ht="57.6" x14ac:dyDescent="0.3">
      <c r="A31" s="12">
        <v>29</v>
      </c>
      <c r="B31" s="12" t="s">
        <v>116</v>
      </c>
      <c r="C31" s="13">
        <v>1</v>
      </c>
      <c r="D31" s="12" t="s">
        <v>24</v>
      </c>
      <c r="E31" s="4" t="s">
        <v>117</v>
      </c>
      <c r="F31" s="8">
        <v>0</v>
      </c>
      <c r="G31" s="13">
        <v>0</v>
      </c>
      <c r="H31" s="14">
        <f t="shared" si="0"/>
        <v>0</v>
      </c>
      <c r="I31" s="14">
        <f t="shared" si="1"/>
        <v>0</v>
      </c>
      <c r="J31" s="12"/>
    </row>
    <row r="32" spans="1:10" ht="28.8" x14ac:dyDescent="0.3">
      <c r="A32" s="12">
        <v>30</v>
      </c>
      <c r="B32" s="12" t="s">
        <v>118</v>
      </c>
      <c r="C32" s="13">
        <v>1</v>
      </c>
      <c r="D32" s="12" t="s">
        <v>24</v>
      </c>
      <c r="E32" s="4" t="s">
        <v>119</v>
      </c>
      <c r="F32" s="8">
        <v>0</v>
      </c>
      <c r="G32" s="13">
        <v>0</v>
      </c>
      <c r="H32" s="14">
        <f t="shared" si="0"/>
        <v>0</v>
      </c>
      <c r="I32" s="14">
        <f t="shared" si="1"/>
        <v>0</v>
      </c>
      <c r="J32" s="12"/>
    </row>
    <row r="33" spans="1:10" ht="43.2" x14ac:dyDescent="0.3">
      <c r="A33" s="12">
        <v>31</v>
      </c>
      <c r="B33" s="12" t="s">
        <v>120</v>
      </c>
      <c r="C33" s="13">
        <v>1</v>
      </c>
      <c r="D33" s="12" t="s">
        <v>24</v>
      </c>
      <c r="E33" s="4" t="s">
        <v>121</v>
      </c>
      <c r="F33" s="8">
        <v>0</v>
      </c>
      <c r="G33" s="13">
        <v>0</v>
      </c>
      <c r="H33" s="14">
        <f t="shared" si="0"/>
        <v>0</v>
      </c>
      <c r="I33" s="14">
        <f t="shared" si="1"/>
        <v>0</v>
      </c>
      <c r="J33" s="12"/>
    </row>
    <row r="34" spans="1:10" ht="43.2" x14ac:dyDescent="0.3">
      <c r="A34" s="12">
        <v>32</v>
      </c>
      <c r="B34" s="12" t="s">
        <v>122</v>
      </c>
      <c r="C34" s="13">
        <v>1</v>
      </c>
      <c r="D34" s="12" t="s">
        <v>24</v>
      </c>
      <c r="E34" s="4" t="s">
        <v>123</v>
      </c>
      <c r="F34" s="8">
        <v>0</v>
      </c>
      <c r="G34" s="13">
        <v>0</v>
      </c>
      <c r="H34" s="14">
        <f t="shared" si="0"/>
        <v>0</v>
      </c>
      <c r="I34" s="14">
        <f t="shared" si="1"/>
        <v>0</v>
      </c>
      <c r="J34" s="12"/>
    </row>
    <row r="35" spans="1:10" ht="28.8" x14ac:dyDescent="0.3">
      <c r="A35" s="12">
        <v>33</v>
      </c>
      <c r="B35" s="12" t="s">
        <v>214</v>
      </c>
      <c r="C35" s="13">
        <v>1</v>
      </c>
      <c r="D35" s="12" t="s">
        <v>24</v>
      </c>
      <c r="E35" s="18" t="s">
        <v>215</v>
      </c>
      <c r="F35" s="8">
        <v>0</v>
      </c>
      <c r="G35" s="13">
        <v>0</v>
      </c>
      <c r="H35" s="14">
        <f t="shared" ref="H35:H52" si="2">(C35*F35)</f>
        <v>0</v>
      </c>
      <c r="I35" s="14">
        <f t="shared" ref="I35:I52" si="3">(C35*G35)</f>
        <v>0</v>
      </c>
      <c r="J35" s="12"/>
    </row>
    <row r="36" spans="1:10" ht="43.2" x14ac:dyDescent="0.3">
      <c r="A36" s="12">
        <v>34</v>
      </c>
      <c r="B36" s="12" t="s">
        <v>124</v>
      </c>
      <c r="C36" s="13">
        <v>2</v>
      </c>
      <c r="D36" s="12" t="s">
        <v>24</v>
      </c>
      <c r="E36" s="4" t="s">
        <v>125</v>
      </c>
      <c r="F36" s="8">
        <v>0</v>
      </c>
      <c r="G36" s="13">
        <v>0</v>
      </c>
      <c r="H36" s="14">
        <f t="shared" si="2"/>
        <v>0</v>
      </c>
      <c r="I36" s="14">
        <f t="shared" si="3"/>
        <v>0</v>
      </c>
      <c r="J36" s="12"/>
    </row>
    <row r="37" spans="1:10" ht="28.8" x14ac:dyDescent="0.3">
      <c r="A37" s="12">
        <v>35</v>
      </c>
      <c r="B37" s="12" t="s">
        <v>216</v>
      </c>
      <c r="C37" s="13">
        <v>1</v>
      </c>
      <c r="D37" s="12" t="s">
        <v>24</v>
      </c>
      <c r="E37" s="18" t="s">
        <v>217</v>
      </c>
      <c r="F37" s="8">
        <v>0</v>
      </c>
      <c r="G37" s="13">
        <v>0</v>
      </c>
      <c r="H37" s="14">
        <f t="shared" si="2"/>
        <v>0</v>
      </c>
      <c r="I37" s="14">
        <f t="shared" si="3"/>
        <v>0</v>
      </c>
      <c r="J37" s="12"/>
    </row>
    <row r="38" spans="1:10" x14ac:dyDescent="0.3">
      <c r="A38" s="12">
        <v>36</v>
      </c>
      <c r="B38" s="12" t="s">
        <v>214</v>
      </c>
      <c r="C38" s="13">
        <v>1</v>
      </c>
      <c r="D38" s="12" t="s">
        <v>24</v>
      </c>
      <c r="E38" s="18" t="s">
        <v>218</v>
      </c>
      <c r="F38" s="8">
        <v>0</v>
      </c>
      <c r="G38" s="13">
        <v>0</v>
      </c>
      <c r="H38" s="14">
        <f t="shared" si="2"/>
        <v>0</v>
      </c>
      <c r="I38" s="14">
        <f t="shared" si="3"/>
        <v>0</v>
      </c>
      <c r="J38" s="12"/>
    </row>
    <row r="39" spans="1:10" ht="43.2" x14ac:dyDescent="0.3">
      <c r="A39" s="12">
        <v>37</v>
      </c>
      <c r="B39" s="12" t="s">
        <v>126</v>
      </c>
      <c r="C39" s="13">
        <v>2</v>
      </c>
      <c r="D39" s="12" t="s">
        <v>24</v>
      </c>
      <c r="E39" s="4" t="s">
        <v>127</v>
      </c>
      <c r="F39" s="8">
        <v>0</v>
      </c>
      <c r="G39" s="13">
        <v>0</v>
      </c>
      <c r="H39" s="14">
        <f t="shared" si="2"/>
        <v>0</v>
      </c>
      <c r="I39" s="14">
        <f t="shared" si="3"/>
        <v>0</v>
      </c>
      <c r="J39" s="12"/>
    </row>
    <row r="40" spans="1:10" ht="28.8" x14ac:dyDescent="0.3">
      <c r="A40" s="12">
        <v>38</v>
      </c>
      <c r="B40" s="12" t="s">
        <v>128</v>
      </c>
      <c r="C40" s="13">
        <v>2</v>
      </c>
      <c r="D40" s="12" t="s">
        <v>24</v>
      </c>
      <c r="E40" s="4" t="s">
        <v>129</v>
      </c>
      <c r="F40" s="8">
        <v>0</v>
      </c>
      <c r="G40" s="13">
        <v>0</v>
      </c>
      <c r="H40" s="14">
        <f t="shared" si="2"/>
        <v>0</v>
      </c>
      <c r="I40" s="14">
        <f t="shared" si="3"/>
        <v>0</v>
      </c>
      <c r="J40" s="12"/>
    </row>
    <row r="41" spans="1:10" ht="72" x14ac:dyDescent="0.3">
      <c r="A41" s="12">
        <v>39</v>
      </c>
      <c r="B41" s="12" t="s">
        <v>130</v>
      </c>
      <c r="C41" s="13">
        <v>2</v>
      </c>
      <c r="D41" s="12" t="s">
        <v>24</v>
      </c>
      <c r="E41" s="4" t="s">
        <v>131</v>
      </c>
      <c r="F41" s="8">
        <v>0</v>
      </c>
      <c r="G41" s="13">
        <v>0</v>
      </c>
      <c r="H41" s="14">
        <f t="shared" si="2"/>
        <v>0</v>
      </c>
      <c r="I41" s="14">
        <f t="shared" si="3"/>
        <v>0</v>
      </c>
      <c r="J41" s="12"/>
    </row>
    <row r="42" spans="1:10" ht="43.2" x14ac:dyDescent="0.3">
      <c r="A42" s="12">
        <v>40</v>
      </c>
      <c r="B42" s="12" t="s">
        <v>132</v>
      </c>
      <c r="C42" s="13">
        <v>14</v>
      </c>
      <c r="D42" s="12" t="s">
        <v>24</v>
      </c>
      <c r="E42" s="4" t="s">
        <v>133</v>
      </c>
      <c r="F42" s="8">
        <v>0</v>
      </c>
      <c r="G42" s="13">
        <v>0</v>
      </c>
      <c r="H42" s="14">
        <f t="shared" si="2"/>
        <v>0</v>
      </c>
      <c r="I42" s="14">
        <f t="shared" si="3"/>
        <v>0</v>
      </c>
      <c r="J42" s="12"/>
    </row>
    <row r="43" spans="1:10" ht="28.8" x14ac:dyDescent="0.3">
      <c r="A43" s="12">
        <v>41</v>
      </c>
      <c r="B43" s="12" t="s">
        <v>134</v>
      </c>
      <c r="C43" s="13">
        <v>1</v>
      </c>
      <c r="D43" s="12" t="s">
        <v>24</v>
      </c>
      <c r="E43" s="4" t="s">
        <v>135</v>
      </c>
      <c r="F43" s="8">
        <v>0</v>
      </c>
      <c r="G43" s="13">
        <v>0</v>
      </c>
      <c r="H43" s="14">
        <f t="shared" si="2"/>
        <v>0</v>
      </c>
      <c r="I43" s="14">
        <f t="shared" si="3"/>
        <v>0</v>
      </c>
      <c r="J43" s="12"/>
    </row>
    <row r="44" spans="1:10" ht="28.8" x14ac:dyDescent="0.3">
      <c r="A44" s="12">
        <v>42</v>
      </c>
      <c r="B44" s="12" t="s">
        <v>136</v>
      </c>
      <c r="C44" s="13">
        <v>1</v>
      </c>
      <c r="D44" s="12" t="s">
        <v>24</v>
      </c>
      <c r="E44" s="4" t="s">
        <v>137</v>
      </c>
      <c r="F44" s="8">
        <v>0</v>
      </c>
      <c r="G44" s="13">
        <v>0</v>
      </c>
      <c r="H44" s="14">
        <f t="shared" si="2"/>
        <v>0</v>
      </c>
      <c r="I44" s="14">
        <f t="shared" si="3"/>
        <v>0</v>
      </c>
      <c r="J44" s="12"/>
    </row>
    <row r="45" spans="1:10" ht="43.2" x14ac:dyDescent="0.3">
      <c r="A45" s="12">
        <v>43</v>
      </c>
      <c r="B45" s="12" t="s">
        <v>138</v>
      </c>
      <c r="C45" s="13">
        <v>3</v>
      </c>
      <c r="D45" s="12" t="s">
        <v>24</v>
      </c>
      <c r="E45" s="4" t="s">
        <v>139</v>
      </c>
      <c r="F45" s="8">
        <v>0</v>
      </c>
      <c r="G45" s="13">
        <v>0</v>
      </c>
      <c r="H45" s="14">
        <f t="shared" si="2"/>
        <v>0</v>
      </c>
      <c r="I45" s="14">
        <f t="shared" si="3"/>
        <v>0</v>
      </c>
      <c r="J45" s="12"/>
    </row>
    <row r="46" spans="1:10" ht="43.2" x14ac:dyDescent="0.3">
      <c r="A46" s="12">
        <v>44</v>
      </c>
      <c r="B46" s="12" t="s">
        <v>140</v>
      </c>
      <c r="C46" s="13">
        <v>3</v>
      </c>
      <c r="D46" s="12" t="s">
        <v>24</v>
      </c>
      <c r="E46" s="4" t="s">
        <v>141</v>
      </c>
      <c r="F46" s="8">
        <v>0</v>
      </c>
      <c r="G46" s="13">
        <v>0</v>
      </c>
      <c r="H46" s="14">
        <f t="shared" si="2"/>
        <v>0</v>
      </c>
      <c r="I46" s="14">
        <f t="shared" si="3"/>
        <v>0</v>
      </c>
      <c r="J46" s="12"/>
    </row>
    <row r="47" spans="1:10" ht="43.2" x14ac:dyDescent="0.3">
      <c r="A47" s="12">
        <v>45</v>
      </c>
      <c r="B47" s="12" t="s">
        <v>142</v>
      </c>
      <c r="C47" s="13">
        <v>3</v>
      </c>
      <c r="D47" s="12" t="s">
        <v>24</v>
      </c>
      <c r="E47" s="4" t="s">
        <v>143</v>
      </c>
      <c r="F47" s="8">
        <v>0</v>
      </c>
      <c r="G47" s="13">
        <v>0</v>
      </c>
      <c r="H47" s="14">
        <f t="shared" si="2"/>
        <v>0</v>
      </c>
      <c r="I47" s="14">
        <f t="shared" si="3"/>
        <v>0</v>
      </c>
      <c r="J47" s="12"/>
    </row>
    <row r="48" spans="1:10" ht="43.2" x14ac:dyDescent="0.3">
      <c r="A48" s="12">
        <v>46</v>
      </c>
      <c r="B48" s="12" t="s">
        <v>144</v>
      </c>
      <c r="C48" s="13">
        <v>1</v>
      </c>
      <c r="D48" s="12" t="s">
        <v>24</v>
      </c>
      <c r="E48" s="4" t="s">
        <v>145</v>
      </c>
      <c r="F48" s="8">
        <v>0</v>
      </c>
      <c r="G48" s="13">
        <v>0</v>
      </c>
      <c r="H48" s="14">
        <f t="shared" si="2"/>
        <v>0</v>
      </c>
      <c r="I48" s="14">
        <f t="shared" si="3"/>
        <v>0</v>
      </c>
      <c r="J48" s="12"/>
    </row>
    <row r="49" spans="1:10" x14ac:dyDescent="0.3">
      <c r="A49" s="12">
        <v>47</v>
      </c>
      <c r="B49" s="12" t="s">
        <v>146</v>
      </c>
      <c r="C49" s="13">
        <v>1</v>
      </c>
      <c r="D49" s="12" t="s">
        <v>24</v>
      </c>
      <c r="E49" s="4" t="s">
        <v>147</v>
      </c>
      <c r="F49" s="8">
        <v>0</v>
      </c>
      <c r="G49" s="13">
        <v>0</v>
      </c>
      <c r="H49" s="14">
        <f t="shared" si="2"/>
        <v>0</v>
      </c>
      <c r="I49" s="14">
        <f t="shared" si="3"/>
        <v>0</v>
      </c>
      <c r="J49" s="12"/>
    </row>
    <row r="50" spans="1:10" x14ac:dyDescent="0.3">
      <c r="A50" s="12">
        <v>48</v>
      </c>
      <c r="B50" s="12" t="s">
        <v>148</v>
      </c>
      <c r="C50" s="13">
        <v>1</v>
      </c>
      <c r="D50" s="12" t="s">
        <v>149</v>
      </c>
      <c r="E50" s="4" t="s">
        <v>150</v>
      </c>
      <c r="F50" s="8">
        <v>0</v>
      </c>
      <c r="G50" s="13">
        <v>0</v>
      </c>
      <c r="H50" s="14">
        <f t="shared" si="2"/>
        <v>0</v>
      </c>
      <c r="I50" s="14">
        <f t="shared" si="3"/>
        <v>0</v>
      </c>
      <c r="J50" s="12"/>
    </row>
    <row r="51" spans="1:10" x14ac:dyDescent="0.3">
      <c r="A51" s="12">
        <v>49</v>
      </c>
      <c r="B51" s="12" t="s">
        <v>148</v>
      </c>
      <c r="C51" s="13">
        <v>1</v>
      </c>
      <c r="D51" s="12" t="s">
        <v>149</v>
      </c>
      <c r="E51" s="4" t="s">
        <v>151</v>
      </c>
      <c r="F51" s="8">
        <v>0</v>
      </c>
      <c r="G51" s="13">
        <v>0</v>
      </c>
      <c r="H51" s="14">
        <f t="shared" si="2"/>
        <v>0</v>
      </c>
      <c r="I51" s="14">
        <f t="shared" si="3"/>
        <v>0</v>
      </c>
      <c r="J51" s="12"/>
    </row>
    <row r="52" spans="1:10" ht="57.6" x14ac:dyDescent="0.3">
      <c r="A52" s="12">
        <v>50</v>
      </c>
      <c r="B52" s="12" t="s">
        <v>52</v>
      </c>
      <c r="C52" s="13">
        <v>20</v>
      </c>
      <c r="D52" s="12" t="s">
        <v>21</v>
      </c>
      <c r="E52" s="4" t="s">
        <v>53</v>
      </c>
      <c r="F52" s="8">
        <v>0</v>
      </c>
      <c r="G52" s="13">
        <v>0</v>
      </c>
      <c r="H52" s="14">
        <f t="shared" si="2"/>
        <v>0</v>
      </c>
      <c r="I52" s="14">
        <f t="shared" si="3"/>
        <v>0</v>
      </c>
      <c r="J52" s="12"/>
    </row>
    <row r="53" spans="1:10" x14ac:dyDescent="0.3">
      <c r="A53" s="12"/>
      <c r="B53" s="12"/>
      <c r="C53" s="13"/>
      <c r="D53" s="12"/>
      <c r="E53" s="4"/>
      <c r="F53" s="8"/>
      <c r="G53" s="13"/>
      <c r="H53" s="14"/>
      <c r="I53" s="14"/>
      <c r="J53" s="12"/>
    </row>
    <row r="54" spans="1:10" x14ac:dyDescent="0.3">
      <c r="E54" s="1" t="s">
        <v>26</v>
      </c>
      <c r="H54" s="10">
        <f>SUM(H3:H52)</f>
        <v>0</v>
      </c>
      <c r="I54" s="10">
        <f>SUM(I3:I52)</f>
        <v>0</v>
      </c>
    </row>
  </sheetData>
  <pageMargins left="0.7" right="0.7" top="0.75" bottom="0.75" header="0.3" footer="0.3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"/>
  <sheetViews>
    <sheetView view="pageBreakPreview" zoomScale="60" workbookViewId="0">
      <selection activeCell="G6" sqref="G6"/>
    </sheetView>
  </sheetViews>
  <sheetFormatPr defaultRowHeight="14.4" x14ac:dyDescent="0.3"/>
  <cols>
    <col min="1" max="1" width="5.6640625" customWidth="1"/>
    <col min="2" max="2" width="21.6640625" customWidth="1"/>
    <col min="3" max="3" width="10.6640625" bestFit="1" customWidth="1"/>
    <col min="4" max="4" width="4.6640625" customWidth="1"/>
    <col min="5" max="5" width="60.6640625" customWidth="1"/>
    <col min="6" max="7" width="11.6640625" customWidth="1"/>
    <col min="8" max="9" width="13.6640625" customWidth="1"/>
  </cols>
  <sheetData>
    <row r="1" spans="1:10" x14ac:dyDescent="0.3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3">
      <c r="A2" s="12"/>
      <c r="B2" s="12"/>
      <c r="C2" s="13"/>
      <c r="D2" s="12"/>
      <c r="E2" s="5" t="s">
        <v>54</v>
      </c>
      <c r="F2" s="8"/>
      <c r="G2" s="13"/>
      <c r="H2" s="14"/>
      <c r="I2" s="14"/>
      <c r="J2" s="12"/>
    </row>
    <row r="3" spans="1:10" ht="43.2" x14ac:dyDescent="0.3">
      <c r="A3" s="12">
        <v>1</v>
      </c>
      <c r="B3" s="12" t="s">
        <v>55</v>
      </c>
      <c r="C3" s="13">
        <v>10</v>
      </c>
      <c r="D3" s="12" t="s">
        <v>21</v>
      </c>
      <c r="E3" s="4" t="s">
        <v>56</v>
      </c>
      <c r="F3" s="8">
        <v>0</v>
      </c>
      <c r="G3" s="13">
        <v>0</v>
      </c>
      <c r="H3" s="14">
        <f>(C3*F3)</f>
        <v>0</v>
      </c>
      <c r="I3" s="14">
        <f>(C3*G3)</f>
        <v>0</v>
      </c>
      <c r="J3" s="12"/>
    </row>
    <row r="4" spans="1:10" ht="72" x14ac:dyDescent="0.3">
      <c r="A4" s="12">
        <v>2</v>
      </c>
      <c r="B4" s="12" t="s">
        <v>57</v>
      </c>
      <c r="C4" s="13">
        <v>457</v>
      </c>
      <c r="D4" s="12" t="s">
        <v>21</v>
      </c>
      <c r="E4" s="4" t="s">
        <v>58</v>
      </c>
      <c r="F4" s="8">
        <v>0</v>
      </c>
      <c r="G4" s="13">
        <v>0</v>
      </c>
      <c r="H4" s="14">
        <f>(C4*F4)</f>
        <v>0</v>
      </c>
      <c r="I4" s="14">
        <f>(C4*G4)</f>
        <v>0</v>
      </c>
      <c r="J4" s="12"/>
    </row>
    <row r="5" spans="1:10" x14ac:dyDescent="0.3">
      <c r="A5" s="12">
        <v>3</v>
      </c>
      <c r="B5" s="12" t="s">
        <v>59</v>
      </c>
      <c r="C5" s="13">
        <v>457</v>
      </c>
      <c r="D5" s="12" t="s">
        <v>21</v>
      </c>
      <c r="E5" s="4" t="s">
        <v>60</v>
      </c>
      <c r="F5" s="8">
        <v>0</v>
      </c>
      <c r="G5" s="13">
        <v>0</v>
      </c>
      <c r="H5" s="14">
        <f>(C5*F5)</f>
        <v>0</v>
      </c>
      <c r="I5" s="14">
        <f>(C5*G5)</f>
        <v>0</v>
      </c>
      <c r="J5" s="12"/>
    </row>
    <row r="6" spans="1:10" ht="57.6" x14ac:dyDescent="0.3">
      <c r="A6" s="12">
        <v>4</v>
      </c>
      <c r="B6" s="12" t="s">
        <v>61</v>
      </c>
      <c r="C6" s="13">
        <v>457</v>
      </c>
      <c r="D6" s="12" t="s">
        <v>21</v>
      </c>
      <c r="E6" s="4" t="s">
        <v>62</v>
      </c>
      <c r="F6" s="8">
        <v>0</v>
      </c>
      <c r="G6" s="13">
        <v>0</v>
      </c>
      <c r="H6" s="14">
        <f>(C6*F6)</f>
        <v>0</v>
      </c>
      <c r="I6" s="14">
        <f>(C6*G6)</f>
        <v>0</v>
      </c>
      <c r="J6" s="12"/>
    </row>
    <row r="7" spans="1:10" ht="57.6" x14ac:dyDescent="0.3">
      <c r="A7" s="12">
        <v>5</v>
      </c>
      <c r="B7" s="12" t="s">
        <v>52</v>
      </c>
      <c r="C7" s="13">
        <v>1.65</v>
      </c>
      <c r="D7" s="12" t="s">
        <v>48</v>
      </c>
      <c r="E7" s="4" t="s">
        <v>53</v>
      </c>
      <c r="F7" s="8">
        <v>0</v>
      </c>
      <c r="G7" s="13">
        <v>0</v>
      </c>
      <c r="H7" s="14">
        <f>(C7*F7)</f>
        <v>0</v>
      </c>
      <c r="I7" s="14">
        <f>(C7*G7)</f>
        <v>0</v>
      </c>
      <c r="J7" s="12"/>
    </row>
    <row r="8" spans="1:10" x14ac:dyDescent="0.3">
      <c r="A8" s="12"/>
      <c r="B8" s="12"/>
      <c r="C8" s="13"/>
      <c r="D8" s="12"/>
      <c r="E8" s="4"/>
      <c r="F8" s="8"/>
      <c r="G8" s="13"/>
      <c r="H8" s="14"/>
      <c r="I8" s="14"/>
      <c r="J8" s="12"/>
    </row>
    <row r="9" spans="1:10" x14ac:dyDescent="0.3">
      <c r="E9" s="1" t="s">
        <v>26</v>
      </c>
      <c r="H9" s="10">
        <f>SUM(H3:H7)</f>
        <v>0</v>
      </c>
      <c r="I9" s="10">
        <f>SUM(I3:I7)</f>
        <v>0</v>
      </c>
    </row>
  </sheetData>
  <pageMargins left="0.7" right="0.7" top="0.75" bottom="0.75" header="0.3" footer="0.3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view="pageBreakPreview" zoomScale="60" workbookViewId="0">
      <selection activeCell="E6" sqref="E6"/>
    </sheetView>
  </sheetViews>
  <sheetFormatPr defaultRowHeight="14.4" x14ac:dyDescent="0.3"/>
  <cols>
    <col min="1" max="1" width="5.6640625" customWidth="1"/>
    <col min="2" max="2" width="21.6640625" customWidth="1"/>
    <col min="3" max="3" width="10.6640625" bestFit="1" customWidth="1"/>
    <col min="4" max="4" width="4.6640625" customWidth="1"/>
    <col min="5" max="5" width="60.6640625" customWidth="1"/>
    <col min="6" max="7" width="11.6640625" customWidth="1"/>
    <col min="8" max="9" width="13.6640625" customWidth="1"/>
  </cols>
  <sheetData>
    <row r="1" spans="1:10" x14ac:dyDescent="0.3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3">
      <c r="A2" s="12"/>
      <c r="B2" s="12"/>
      <c r="C2" s="13"/>
      <c r="D2" s="12"/>
      <c r="E2" s="5" t="s">
        <v>38</v>
      </c>
      <c r="F2" s="8"/>
      <c r="G2" s="13"/>
      <c r="H2" s="14"/>
      <c r="I2" s="14"/>
      <c r="J2" s="12"/>
    </row>
    <row r="3" spans="1:10" x14ac:dyDescent="0.3">
      <c r="A3" s="12">
        <v>1</v>
      </c>
      <c r="B3" s="12" t="s">
        <v>39</v>
      </c>
      <c r="C3" s="13">
        <v>0.8</v>
      </c>
      <c r="D3" s="12" t="s">
        <v>11</v>
      </c>
      <c r="E3" s="4" t="s">
        <v>40</v>
      </c>
      <c r="F3" s="8">
        <v>0</v>
      </c>
      <c r="G3" s="13">
        <v>0</v>
      </c>
      <c r="H3" s="14">
        <f t="shared" ref="H3:H11" si="0">(C3*F3)</f>
        <v>0</v>
      </c>
      <c r="I3" s="14">
        <f t="shared" ref="I3:I11" si="1">(C3*G3)</f>
        <v>0</v>
      </c>
      <c r="J3" s="12"/>
    </row>
    <row r="4" spans="1:10" x14ac:dyDescent="0.3">
      <c r="A4" s="12">
        <v>2</v>
      </c>
      <c r="B4" s="12" t="s">
        <v>39</v>
      </c>
      <c r="C4" s="13">
        <v>0.6</v>
      </c>
      <c r="D4" s="12" t="s">
        <v>11</v>
      </c>
      <c r="E4" s="18" t="s">
        <v>40</v>
      </c>
      <c r="F4" s="8">
        <v>0</v>
      </c>
      <c r="G4" s="13">
        <v>0</v>
      </c>
      <c r="H4" s="14">
        <f t="shared" si="0"/>
        <v>0</v>
      </c>
      <c r="I4" s="14">
        <f t="shared" si="1"/>
        <v>0</v>
      </c>
      <c r="J4" s="12"/>
    </row>
    <row r="5" spans="1:10" x14ac:dyDescent="0.3">
      <c r="A5" s="12">
        <v>3</v>
      </c>
      <c r="B5" s="12" t="s">
        <v>39</v>
      </c>
      <c r="C5" s="13">
        <v>0.6</v>
      </c>
      <c r="D5" s="12" t="s">
        <v>11</v>
      </c>
      <c r="E5" s="18" t="s">
        <v>40</v>
      </c>
      <c r="F5" s="8">
        <v>0</v>
      </c>
      <c r="G5" s="13">
        <v>0</v>
      </c>
      <c r="H5" s="14">
        <f t="shared" si="0"/>
        <v>0</v>
      </c>
      <c r="I5" s="14">
        <f t="shared" si="1"/>
        <v>0</v>
      </c>
      <c r="J5" s="12"/>
    </row>
    <row r="6" spans="1:10" ht="117.6" customHeight="1" x14ac:dyDescent="0.3">
      <c r="A6" s="12">
        <v>4</v>
      </c>
      <c r="B6" s="12" t="s">
        <v>41</v>
      </c>
      <c r="C6" s="13">
        <v>6</v>
      </c>
      <c r="D6" s="12" t="s">
        <v>24</v>
      </c>
      <c r="E6" s="19" t="s">
        <v>42</v>
      </c>
      <c r="F6" s="8">
        <v>0</v>
      </c>
      <c r="G6" s="13">
        <v>0</v>
      </c>
      <c r="H6" s="14">
        <f t="shared" si="0"/>
        <v>0</v>
      </c>
      <c r="I6" s="14">
        <f t="shared" si="1"/>
        <v>0</v>
      </c>
      <c r="J6" s="12"/>
    </row>
    <row r="7" spans="1:10" ht="28.8" x14ac:dyDescent="0.3">
      <c r="A7" s="12">
        <v>5</v>
      </c>
      <c r="B7" s="12" t="s">
        <v>43</v>
      </c>
      <c r="C7" s="13">
        <v>3</v>
      </c>
      <c r="D7" s="12" t="s">
        <v>24</v>
      </c>
      <c r="E7" s="4" t="s">
        <v>44</v>
      </c>
      <c r="F7" s="8">
        <v>0</v>
      </c>
      <c r="G7" s="13">
        <v>0</v>
      </c>
      <c r="H7" s="14">
        <f t="shared" si="0"/>
        <v>0</v>
      </c>
      <c r="I7" s="14">
        <f t="shared" si="1"/>
        <v>0</v>
      </c>
      <c r="J7" s="12"/>
    </row>
    <row r="8" spans="1:10" ht="57.6" x14ac:dyDescent="0.3">
      <c r="A8" s="12">
        <v>6</v>
      </c>
      <c r="B8" s="12" t="s">
        <v>45</v>
      </c>
      <c r="C8" s="13">
        <v>2</v>
      </c>
      <c r="D8" s="12" t="s">
        <v>21</v>
      </c>
      <c r="E8" s="4" t="s">
        <v>46</v>
      </c>
      <c r="F8" s="8">
        <v>0</v>
      </c>
      <c r="G8" s="13">
        <v>0</v>
      </c>
      <c r="H8" s="14">
        <f t="shared" si="0"/>
        <v>0</v>
      </c>
      <c r="I8" s="14">
        <f t="shared" si="1"/>
        <v>0</v>
      </c>
      <c r="J8" s="12"/>
    </row>
    <row r="9" spans="1:10" ht="43.2" x14ac:dyDescent="0.3">
      <c r="A9" s="12">
        <v>7</v>
      </c>
      <c r="B9" s="12" t="s">
        <v>47</v>
      </c>
      <c r="C9" s="13">
        <v>0.02</v>
      </c>
      <c r="D9" s="12" t="s">
        <v>48</v>
      </c>
      <c r="E9" s="4" t="s">
        <v>49</v>
      </c>
      <c r="F9" s="8">
        <v>0</v>
      </c>
      <c r="G9" s="13">
        <v>0</v>
      </c>
      <c r="H9" s="14">
        <f t="shared" si="0"/>
        <v>0</v>
      </c>
      <c r="I9" s="14">
        <f t="shared" si="1"/>
        <v>0</v>
      </c>
      <c r="J9" s="12"/>
    </row>
    <row r="10" spans="1:10" ht="28.8" x14ac:dyDescent="0.3">
      <c r="A10" s="12">
        <v>8</v>
      </c>
      <c r="B10" s="12" t="s">
        <v>50</v>
      </c>
      <c r="C10" s="13">
        <v>0.02</v>
      </c>
      <c r="D10" s="12" t="s">
        <v>48</v>
      </c>
      <c r="E10" s="4" t="s">
        <v>51</v>
      </c>
      <c r="F10" s="8">
        <v>0</v>
      </c>
      <c r="G10" s="13">
        <v>0</v>
      </c>
      <c r="H10" s="14">
        <f t="shared" si="0"/>
        <v>0</v>
      </c>
      <c r="I10" s="14">
        <f t="shared" si="1"/>
        <v>0</v>
      </c>
      <c r="J10" s="12"/>
    </row>
    <row r="11" spans="1:10" ht="57.6" x14ac:dyDescent="0.3">
      <c r="A11" s="12">
        <v>9</v>
      </c>
      <c r="B11" s="12" t="s">
        <v>52</v>
      </c>
      <c r="C11" s="13">
        <v>0.3</v>
      </c>
      <c r="D11" s="12" t="s">
        <v>48</v>
      </c>
      <c r="E11" s="4" t="s">
        <v>53</v>
      </c>
      <c r="F11" s="8">
        <v>0</v>
      </c>
      <c r="G11" s="13">
        <v>0</v>
      </c>
      <c r="H11" s="14">
        <f t="shared" si="0"/>
        <v>0</v>
      </c>
      <c r="I11" s="14">
        <f t="shared" si="1"/>
        <v>0</v>
      </c>
      <c r="J11" s="12"/>
    </row>
    <row r="12" spans="1:10" x14ac:dyDescent="0.3">
      <c r="A12" s="12"/>
      <c r="B12" s="12"/>
      <c r="C12" s="13"/>
      <c r="D12" s="12"/>
      <c r="E12" s="4"/>
      <c r="F12" s="8"/>
      <c r="G12" s="13"/>
      <c r="H12" s="14"/>
      <c r="I12" s="14"/>
      <c r="J12" s="12"/>
    </row>
    <row r="13" spans="1:10" x14ac:dyDescent="0.3">
      <c r="E13" s="1" t="s">
        <v>26</v>
      </c>
      <c r="H13" s="10">
        <f>SUM(H3:H11)</f>
        <v>0</v>
      </c>
      <c r="I13" s="10">
        <f>SUM(I3:I11)</f>
        <v>0</v>
      </c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"/>
  <sheetViews>
    <sheetView view="pageBreakPreview" zoomScale="60" workbookViewId="0">
      <selection activeCell="B48" sqref="B48"/>
    </sheetView>
  </sheetViews>
  <sheetFormatPr defaultRowHeight="14.4" x14ac:dyDescent="0.3"/>
  <cols>
    <col min="1" max="1" width="5.6640625" customWidth="1"/>
    <col min="2" max="2" width="21.6640625" customWidth="1"/>
    <col min="3" max="3" width="10.6640625" bestFit="1" customWidth="1"/>
    <col min="4" max="4" width="4.6640625" customWidth="1"/>
    <col min="5" max="5" width="60.6640625" customWidth="1"/>
    <col min="6" max="7" width="11.6640625" customWidth="1"/>
    <col min="8" max="9" width="13.6640625" customWidth="1"/>
  </cols>
  <sheetData>
    <row r="1" spans="1:10" x14ac:dyDescent="0.3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3">
      <c r="A2" s="12"/>
      <c r="B2" s="12"/>
      <c r="C2" s="13"/>
      <c r="D2" s="12"/>
      <c r="E2" s="5" t="s">
        <v>34</v>
      </c>
      <c r="F2" s="8"/>
      <c r="G2" s="13"/>
      <c r="H2" s="14"/>
      <c r="I2" s="14"/>
      <c r="J2" s="12"/>
    </row>
    <row r="3" spans="1:10" ht="72" x14ac:dyDescent="0.3">
      <c r="A3" s="12">
        <v>1</v>
      </c>
      <c r="B3" s="12" t="s">
        <v>35</v>
      </c>
      <c r="C3" s="13">
        <v>2</v>
      </c>
      <c r="D3" s="12" t="s">
        <v>24</v>
      </c>
      <c r="E3" s="4" t="s">
        <v>36</v>
      </c>
      <c r="F3" s="8">
        <v>0</v>
      </c>
      <c r="G3" s="13">
        <v>0</v>
      </c>
      <c r="H3" s="14">
        <f>(C3*F3)</f>
        <v>0</v>
      </c>
      <c r="I3" s="14">
        <f>(C3*G3)</f>
        <v>0</v>
      </c>
      <c r="J3" s="12"/>
    </row>
    <row r="4" spans="1:10" ht="28.8" x14ac:dyDescent="0.3">
      <c r="A4" s="12">
        <v>2</v>
      </c>
      <c r="B4" s="12" t="s">
        <v>35</v>
      </c>
      <c r="C4" s="13">
        <v>2</v>
      </c>
      <c r="D4" s="12" t="s">
        <v>24</v>
      </c>
      <c r="E4" s="4" t="s">
        <v>37</v>
      </c>
      <c r="F4" s="8">
        <v>0</v>
      </c>
      <c r="G4" s="13">
        <v>0</v>
      </c>
      <c r="H4" s="14">
        <f>(C4*F4)</f>
        <v>0</v>
      </c>
      <c r="I4" s="14">
        <f>(C4*G4)</f>
        <v>0</v>
      </c>
      <c r="J4" s="12"/>
    </row>
    <row r="5" spans="1:10" x14ac:dyDescent="0.3">
      <c r="A5" s="12"/>
      <c r="B5" s="12"/>
      <c r="C5" s="13"/>
      <c r="D5" s="12"/>
      <c r="E5" s="4"/>
      <c r="F5" s="8"/>
      <c r="G5" s="13"/>
      <c r="H5" s="14"/>
      <c r="I5" s="14"/>
      <c r="J5" s="12"/>
    </row>
    <row r="6" spans="1:10" x14ac:dyDescent="0.3">
      <c r="E6" s="1" t="s">
        <v>26</v>
      </c>
      <c r="H6" s="10">
        <f>SUM(H3:H4)</f>
        <v>0</v>
      </c>
      <c r="I6" s="10">
        <f>SUM(I3:I4)</f>
        <v>0</v>
      </c>
    </row>
  </sheetData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Összesen</vt:lpstr>
      <vt:lpstr>Linóleum burkolat készítése</vt:lpstr>
      <vt:lpstr>Sportpadló készítése</vt:lpstr>
      <vt:lpstr>Hidegburkolat készítése</vt:lpstr>
      <vt:lpstr>Vizesblokk burkolás</vt:lpstr>
      <vt:lpstr>Vizesblokk épületgépészet</vt:lpstr>
      <vt:lpstr>Festés-mázolás</vt:lpstr>
      <vt:lpstr>Belső Átalakítás</vt:lpstr>
      <vt:lpstr>Belső ajtók</vt:lpstr>
      <vt:lpstr>Fényforrás, aljzat és kapcsoló </vt:lpstr>
      <vt:lpstr>Teljes belső erősáramú hálózat </vt:lpstr>
      <vt:lpstr>Tornatermi fényforrás csere</vt:lpstr>
      <vt:lpstr>Külső sportpálya felújítása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User</cp:lastModifiedBy>
  <cp:lastPrinted>2017-12-13T18:18:22Z</cp:lastPrinted>
  <dcterms:created xsi:type="dcterms:W3CDTF">2017-12-13T12:46:17Z</dcterms:created>
  <dcterms:modified xsi:type="dcterms:W3CDTF">2018-04-24T11:48:51Z</dcterms:modified>
</cp:coreProperties>
</file>